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Corporate_Groups\Procurement\contract register versions\Publication versions\"/>
    </mc:Choice>
  </mc:AlternateContent>
  <xr:revisionPtr revIDLastSave="0" documentId="13_ncr:1_{568DFFBC-A584-47A4-9BC3-57E2C9A00D1B}" xr6:coauthVersionLast="47" xr6:coauthVersionMax="47" xr10:uidLastSave="{00000000-0000-0000-0000-000000000000}"/>
  <bookViews>
    <workbookView xWindow="-110" yWindow="-110" windowWidth="19420" windowHeight="10300" xr2:uid="{C3D274C2-40CB-47F4-91DA-502C621C4B54}"/>
  </bookViews>
  <sheets>
    <sheet name="Final" sheetId="3" r:id="rId1"/>
  </sheets>
  <definedNames>
    <definedName name="_xlnm._FilterDatabase" localSheetId="0" hidden="1">Final!$A$1:$ZT$204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4" i="3" l="1"/>
  <c r="I127" i="3"/>
  <c r="I74" i="3"/>
  <c r="J163" i="3"/>
  <c r="I53" i="3" l="1"/>
  <c r="I54" i="3"/>
  <c r="I148" i="3"/>
  <c r="I178" i="3"/>
  <c r="I179" i="3"/>
  <c r="I180" i="3"/>
  <c r="I182" i="3"/>
  <c r="I183" i="3"/>
  <c r="I55" i="3"/>
  <c r="I56" i="3"/>
  <c r="I70" i="3"/>
  <c r="I4" i="3"/>
  <c r="I144" i="3"/>
  <c r="I61" i="3"/>
  <c r="I132" i="3"/>
  <c r="I187" i="3"/>
  <c r="I118" i="3"/>
  <c r="I117" i="3"/>
  <c r="I184" i="3"/>
  <c r="I162" i="3"/>
  <c r="I158" i="3"/>
  <c r="I159" i="3"/>
  <c r="I160" i="3"/>
  <c r="I161" i="3"/>
  <c r="I71" i="3"/>
  <c r="I149" i="3"/>
  <c r="I188" i="3"/>
  <c r="I194" i="3"/>
  <c r="I195" i="3"/>
  <c r="I191" i="3"/>
  <c r="I72" i="3"/>
  <c r="I62" i="3"/>
  <c r="I79" i="3"/>
  <c r="I75" i="3"/>
  <c r="I119" i="3"/>
  <c r="I120" i="3"/>
  <c r="I121" i="3"/>
  <c r="I122" i="3"/>
  <c r="I123" i="3"/>
  <c r="I124" i="3"/>
  <c r="I125" i="3"/>
  <c r="I95" i="3"/>
  <c r="I96" i="3"/>
  <c r="I97" i="3"/>
  <c r="I98" i="3"/>
  <c r="I17" i="3"/>
  <c r="I100" i="3"/>
  <c r="I101" i="3"/>
  <c r="I145" i="3"/>
  <c r="I102" i="3"/>
  <c r="I103" i="3"/>
  <c r="I104" i="3"/>
  <c r="I147" i="3"/>
  <c r="I18" i="3"/>
  <c r="I19" i="3"/>
  <c r="I6" i="3"/>
  <c r="I7" i="3"/>
  <c r="I126" i="3"/>
  <c r="I8" i="3"/>
  <c r="I9" i="3"/>
  <c r="I172" i="3"/>
  <c r="I10" i="3"/>
  <c r="I173" i="3"/>
  <c r="I175" i="3"/>
  <c r="I11" i="3"/>
  <c r="I93" i="3"/>
  <c r="I141" i="3"/>
  <c r="I177" i="3"/>
  <c r="I142" i="3"/>
  <c r="I31" i="3"/>
  <c r="I134" i="3"/>
  <c r="I135" i="3"/>
  <c r="I136" i="3"/>
  <c r="I137" i="3"/>
  <c r="I45" i="3"/>
  <c r="I46" i="3"/>
  <c r="I138" i="3"/>
  <c r="I139" i="3"/>
  <c r="I47" i="3"/>
  <c r="I41" i="3"/>
  <c r="I63" i="3"/>
  <c r="I64" i="3"/>
  <c r="I81" i="3"/>
  <c r="I106" i="3"/>
  <c r="I42" i="3"/>
  <c r="I21" i="3"/>
  <c r="I22" i="3"/>
  <c r="I23" i="3"/>
  <c r="I32" i="3"/>
  <c r="I12" i="3"/>
  <c r="I13" i="3"/>
  <c r="I43" i="3"/>
  <c r="I2" i="3"/>
  <c r="I24" i="3"/>
  <c r="I33" i="3"/>
  <c r="I176" i="3"/>
  <c r="I140" i="3"/>
  <c r="I14" i="3"/>
  <c r="I94" i="3"/>
  <c r="I15" i="3"/>
  <c r="I107" i="3"/>
  <c r="I108" i="3"/>
  <c r="I25" i="3"/>
  <c r="I109" i="3"/>
  <c r="I110" i="3"/>
  <c r="I111" i="3"/>
  <c r="I112" i="3"/>
  <c r="I27" i="3"/>
  <c r="I113" i="3"/>
  <c r="I114" i="3"/>
  <c r="I28" i="3"/>
  <c r="I29" i="3"/>
  <c r="I115" i="3"/>
  <c r="I174" i="3"/>
  <c r="I116" i="3"/>
  <c r="I128" i="3"/>
  <c r="I129" i="3"/>
  <c r="I130" i="3"/>
  <c r="I34" i="3"/>
  <c r="I36" i="3"/>
  <c r="I185" i="3"/>
  <c r="I186" i="3"/>
  <c r="I37" i="3"/>
  <c r="I38" i="3"/>
  <c r="I39" i="3"/>
  <c r="I40" i="3"/>
  <c r="I133" i="3"/>
  <c r="I44" i="3"/>
  <c r="I143" i="3"/>
  <c r="I48" i="3"/>
  <c r="I65" i="3"/>
  <c r="I49" i="3"/>
  <c r="I66" i="3"/>
  <c r="I67" i="3"/>
  <c r="I68" i="3"/>
  <c r="I69" i="3"/>
  <c r="I50" i="3"/>
  <c r="I3" i="3"/>
  <c r="I51" i="3"/>
  <c r="I35" i="3"/>
  <c r="I30" i="3"/>
  <c r="I146" i="3"/>
  <c r="I52" i="3"/>
  <c r="I5" i="3"/>
  <c r="J20" i="3"/>
  <c r="I20" i="3" s="1"/>
  <c r="J105" i="3"/>
  <c r="I10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tc={A174DC2C-8B03-4187-9FED-BD3D92A5004E}</author>
  </authors>
  <commentList>
    <comment ref="A76" authorId="0" shapeId="0" xr:uid="{A174DC2C-8B03-4187-9FED-BD3D92A5004E}">
      <text>
        <t>[Threaded comment]
Your version of Excel allows you to read this threaded comment; however, any edits to it will get removed if the file is opened in a newer version of Excel. Learn more: https://go.microsoft.com/fwlink/?linkid=870924
Comment:
    Hi Josh, do we have a double entry here with row 153.
Reply:
    Yep, row 153 deleted</t>
      </text>
    </comment>
  </commentList>
</comments>
</file>

<file path=xl/sharedStrings.xml><?xml version="1.0" encoding="utf-8"?>
<sst xmlns="http://schemas.openxmlformats.org/spreadsheetml/2006/main" count="2016" uniqueCount="1148">
  <si>
    <t>Contract Ref</t>
  </si>
  <si>
    <t>Title of Agreement</t>
  </si>
  <si>
    <t>Lead Department</t>
  </si>
  <si>
    <t>Description of Goods. Services</t>
  </si>
  <si>
    <t>Supplier Name &amp; details</t>
  </si>
  <si>
    <t>Annual value</t>
  </si>
  <si>
    <t>Irrecoverable VAT amount</t>
  </si>
  <si>
    <t>Contract Start Date</t>
  </si>
  <si>
    <t>Contract End Date</t>
  </si>
  <si>
    <t>Optional Extension Period</t>
  </si>
  <si>
    <t>Contract Review Date</t>
  </si>
  <si>
    <t>Process</t>
  </si>
  <si>
    <t>Company / Charity number</t>
  </si>
  <si>
    <t>Additional Comments</t>
  </si>
  <si>
    <t>Status</t>
  </si>
  <si>
    <t> </t>
  </si>
  <si>
    <t>N/A</t>
  </si>
  <si>
    <t>Open Tender</t>
  </si>
  <si>
    <t>No</t>
  </si>
  <si>
    <t>Handyperson and Adaptation Services</t>
  </si>
  <si>
    <t>[24-7 Locks Ltd|Head Office,
Ground Floor, 96 Granville St, 
Birmingham
B1 1SG|NONE||Yes|No][Acis Group Limited|Acis House
57 Bridge Street
Gainsborough 
DN21 1GG|NONE||Yes|No][Ball and Sons Ltd|3 Ward Rd
Clipstone Village
Nottinghamshire
NG21 9FB|NONE||Yes|No][Crestra CIC|Willow Works,
51 Old Trent Road,
Beckingham,
Doncaster,
DN10 4PY|NONE||No|No][Harvey's Home &amp; Garden Maintenance|17 Fackley Way, 
Stanton Hill, Sutton In Ashfield, 
Nottinghamshire. 
NG17 3HT.|NONE||Yes|No][Heating &amp; Process Engineering Services Ltd|Crompton Road Industrial Estate
Ilkeston
Derbyshire
DE7 4BG|NONE||Yes|No][Helping Hands (Notts) Ltd|The Corn Barn
2 Hockerton Road
Newark
Nottinghamshire
NG23 5TG|NONE||No|No][Philip Sulley t/a PGS Joinery Services Limited|Jacksons Chartered Certified Accountants
Ash Tree Court
Mellows Way, Nottingham Business Park
Nottingham
NG8 6PY|NONE||Yes|No][Steven Pay t/a Platinum Property Services|30 Broome Close, 
Balderton, 
Newark, 
Notts, 
NG24 3DE|NONE||Yes|No][Sue's Maintenance Services|30 Westland Drive
Pinxton
Derbyshire
NG16 6RD|NONE||Yes|No][TMM &amp; Building Ltd.|Unit 1, Grove Way
Mansfield Woodhouse
Notts
NG19 8BW|NONE||Yes|No]</t>
  </si>
  <si>
    <t>[24-7 Locks Ltd|Head Office,_x000D_
Ground Floor, 96 Granville St, _x000D_
Birmingham_x000D_
B1 1SG|NONE||Yes|No][Acis Group Limited|Acis House_x000D_
57 Bridge Street_x000D_
Gainsborough _x000D_
DN21 1GG|NONE||Yes|No][Ball and Sons Ltd|3 Ward Rd_x000D_
Clipstone Village_x000D_
Nottinghamshire_x000D_
NG21 9FB|NONE||Yes|No][Crestra CIC|Willow Works,_x000D_
51 Old Trent Road,_x000D_
Beckingham,_x000D_
Doncaster,_x000D_
DN10 4PY|NONE||No|No][Harvey's Home &amp; Garden Maintenance|17 Fackley Way, _x000D_
Stanton Hill, Sutton In Ashfield, _x000D_
Nottinghamshire. _x000D_
NG17 3HT.|NONE||Yes|No][Heating &amp; Process Engineering Services Ltd|Crompton Road Industrial Estate_x000D_
Ilkeston_x000D_
Derbyshire_x000D_
DE7 4BG|NONE||Yes|No][Helping Hands (Notts) Ltd|The Corn Barn_x000D_
2 Hockerton Road_x000D_
Newark_x000D_
Nottinghamshire_x000D_
NG23 5TG|NONE||No|No][Philip Sulley t/a PGS Joinery Services Limited|Jacksons Chartered Certified Accountants_x000D_
Ash Tree Court_x000D_
Mellows Way, Nottingham Business Park_x000D_
Nottingham_x000D_
NG8 6PY|NONE||Yes|No][Steven Pay t/a Platinum Property Services|30 Broome Close, _x000D_
Balderton, _x000D_
Newark, _x000D_
Notts, _x000D_
NG24 3DE|NONE||Yes|No][Sue's Maintenance Services|30 Westland Drive_x000D_
Pinxton_x000D_
Derbyshire_x000D_
NG16 6RD|NONE||Yes|No][TMM &amp; Building Ltd.|Unit 1, Grove Way_x000D_
Mansfield Woodhouse_x000D_
Notts_x000D_
NG19 8BW|NONE||Yes|No]</t>
  </si>
  <si>
    <t xml:space="preserve">Open </t>
  </si>
  <si>
    <t>Yes</t>
  </si>
  <si>
    <t>AB Waste Disposal Ltd</t>
  </si>
  <si>
    <t>1 Year</t>
  </si>
  <si>
    <t>CPU 2293</t>
  </si>
  <si>
    <t>Grounds Maintenance Machinery Framework</t>
  </si>
  <si>
    <t>Place &amp; Communities</t>
  </si>
  <si>
    <t>Grounds Maintenance Machinery including, but not limited to: Ride on Mowers with various mowing decks, Various Horse Power Compact Tractors with loaders and 4 in 1 buckets and other attachments, Utility vehicles, Tractor trailed Rotary and Cylinder mowing units, EV Ride on Mowers and Stand on mowers, Compact Excavators, Flail Collectors, Wood Chipping machines, Plant Trailers.</t>
  </si>
  <si>
    <t>ATE (UK) Ltd Colchester
Bowring Transport Ltd t/a B&amp;B Tractors Warsop
EUROMEC CONTRACTS LIMITED Market Harborough
Farmstar LTD Doncaster
Henton &amp; Chattell Ltd Nottingham
P S Marsden (Lawnmower Services) Ltd Nottingham
Razorback Limited Cheltenham
Redwood Global Ltd Andover
Reesink UK Ltd St Neots
Russells (Kirbymoorside) Ltd Malton
The Burdens Group Limited Boston</t>
  </si>
  <si>
    <t>01.04.2022</t>
  </si>
  <si>
    <t>31.06.2026</t>
  </si>
  <si>
    <t>One Off</t>
  </si>
  <si>
    <t>Tender</t>
  </si>
  <si>
    <t>16+ Services - Young people supported accommodation re-tender for services covering Gedling, Rushcliffe, Broxtowe</t>
  </si>
  <si>
    <t xml:space="preserve">Nottinghamshire County Council (the Council) is inviting suitably qualified organisations to submit tenders to provide supported accommodation to young people, aged 16 and over in the south of the county of Nottinghamshire.
</t>
  </si>
  <si>
    <t xml:space="preserve">Bright Futures Accommodation </t>
  </si>
  <si>
    <t>Bright Futures Accommodation NG1 1JU</t>
  </si>
  <si>
    <t>01.08.2022</t>
  </si>
  <si>
    <t>31.07.2027</t>
  </si>
  <si>
    <t>Cadline Licences for Ashfield District Council</t>
  </si>
  <si>
    <t>Resources &amp; Business Transformation</t>
  </si>
  <si>
    <t>Cadline Software Licence and support and maintenance:_x000D_
1 CADline MapThat Internet Web GIS 1 Year Maintenance _x000D_
Annual support and maintenance for the following:_x000D_
- MapThat Internet Web GIS_x000D_
- DynamicMaps Address Manager (LLPG)_x000D_
- GML Translator_x000D_
1 CADline - MapThat Services_x000D_
MS Azure Server Annual Hosting Renewal</t>
  </si>
  <si>
    <t>Gatwick House, HORLEY, Surrey, RH6 9ST</t>
  </si>
  <si>
    <t>02486719</t>
  </si>
  <si>
    <t>Electoral Services Software</t>
  </si>
  <si>
    <t>Civica UK Limited</t>
  </si>
  <si>
    <t xml:space="preserve">Castlegate House, Castlegate Drive, Dudley, West Midlands DY1 4TD  </t>
  </si>
  <si>
    <t>Framework</t>
  </si>
  <si>
    <t>01628868</t>
  </si>
  <si>
    <t>Provision of an Income Management System for Ashfield District Council</t>
  </si>
  <si>
    <t>Income Management System for Ashfield District Council</t>
  </si>
  <si>
    <t>30 Stamford Street LONDON SE1 9LQ</t>
  </si>
  <si>
    <t xml:space="preserve">OpenOJEU </t>
  </si>
  <si>
    <t>Varies Call Off</t>
  </si>
  <si>
    <t>Active</t>
  </si>
  <si>
    <t>Repair and Maintenance to Digital Aerials</t>
  </si>
  <si>
    <t>Invitation to quote</t>
  </si>
  <si>
    <t>Focus House, Millennium Way W, Nottingham NG8 6AS</t>
  </si>
  <si>
    <t>Service and maintenance of laundry equipment</t>
  </si>
  <si>
    <t>Service &amp; Maintenance of Laundry Equipment</t>
  </si>
  <si>
    <t>Dean Laundry Systems</t>
  </si>
  <si>
    <t>159C Derby Road Stapleford Nottingham.  NG9 7AS</t>
  </si>
  <si>
    <t>07577240</t>
  </si>
  <si>
    <t>Towns fund &amp; Future high street funding</t>
  </si>
  <si>
    <t>(NCC) Consortium Tyre Framework</t>
  </si>
  <si>
    <t>Supply of vehicle &amp; plant tyres and associated services, including the disposal of 'fly-tipped' tyres from Local Authority depots</t>
  </si>
  <si>
    <t>LODGE TYRE COMPANY LIMITED</t>
  </si>
  <si>
    <t>Lodge House Unit E University Court, Staffordshire Technology Park, Stafford, England, ST18 0GE</t>
  </si>
  <si>
    <t>18.02.2022</t>
  </si>
  <si>
    <t>17.02.2026</t>
  </si>
  <si>
    <t>00531793</t>
  </si>
  <si>
    <t>OC319950</t>
  </si>
  <si>
    <t>PRS Ref 57125</t>
  </si>
  <si>
    <t>CCTV Maintenance Renewal</t>
  </si>
  <si>
    <t xml:space="preserve">CCTV Maintenance </t>
  </si>
  <si>
    <t>3 Attleborough Lane, Chilwell, Nottingham, NG9 5JN</t>
  </si>
  <si>
    <t>£30,437</t>
  </si>
  <si>
    <t xml:space="preserve">Optional Rolling - will be notified 90 days before contract ends. </t>
  </si>
  <si>
    <t xml:space="preserve">Contract will renew in 2024, Synetics have been asked to send a 90 notice and we will be looking at the renewal process then. </t>
  </si>
  <si>
    <t xml:space="preserve">Service Level Agreement with Newark &amp; Sherwood Council, Broxtowe Council and Ashfield District Council CCTV </t>
  </si>
  <si>
    <t xml:space="preserve">CCTV Shared Service Level Agreement </t>
  </si>
  <si>
    <t>CCTV Monitoring &amp; Out of Hours call monitoring</t>
  </si>
  <si>
    <t>Newark and Sherwood CCTV Headquarters at Sherwood Lodge Police HQ</t>
  </si>
  <si>
    <t>Castle House, Great North Road, Newark, Nottinghamshire NG24 1BY</t>
  </si>
  <si>
    <t>£93,970.67</t>
  </si>
  <si>
    <t>Rolling Contract until further notice</t>
  </si>
  <si>
    <t>Rolling contract set up in the Shared Service Level Agreement</t>
  </si>
  <si>
    <t>https://www.newark-sherwooddc.gov.uk/media/newark-and-sherwood/images-and-files/cctv/201604CCTVPolicy.pdf</t>
  </si>
  <si>
    <t>Aids and Adaptations works</t>
  </si>
  <si>
    <t>Aids and Adaptations works to properties following referrals.</t>
  </si>
  <si>
    <t xml:space="preserve">Matthews &amp; Tannert Limited </t>
  </si>
  <si>
    <t>Bannerman House, 
Bannerman Road 
Kirkby-in-Ashfield 
Nottinghamshire 
NG17 8DU</t>
  </si>
  <si>
    <t>2 years</t>
  </si>
  <si>
    <t>Service, Repair and Maintenance of Stairlifts, Lifting Hoists and Through Floor Lifts</t>
  </si>
  <si>
    <t>Service, Repair and Maintenance of Stairlifts, Lifting 
Hoists and Through Floor Lifts</t>
  </si>
  <si>
    <t xml:space="preserve">Obam Domestic Lift Services Ltd </t>
  </si>
  <si>
    <t>Tillbridge Lane, 
Sturton by Stow, 
Lincolnshire, 
LN1 2BP</t>
  </si>
  <si>
    <t>Parkin Contractors Limited</t>
  </si>
  <si>
    <t>Wayside, 20 Unwin Road, Sutton in Ashfield, Notts NG17 4HN</t>
  </si>
  <si>
    <t>05294832</t>
  </si>
  <si>
    <t>01.10.2021</t>
  </si>
  <si>
    <t>Elections Stationery</t>
  </si>
  <si>
    <t>Legal &amp; Governance</t>
  </si>
  <si>
    <t xml:space="preserve">A Consortium of eight local Councils within Nottinghamshire is undertaking a joint procurement exercise. This is on behalf of and under the direction of their individual Returning Officers and Electoral Registration Officers for the procurement of electoral printed stationery with a view of achieving administrative and financial benefits by working together and in partnership with the successful Supplier. </t>
  </si>
  <si>
    <t>Print Image Network Ltd</t>
  </si>
  <si>
    <t>Image House 10 Acorn Business Park Heaton Lane, STOCKPORT, SK4 1AS</t>
  </si>
  <si>
    <t>01.06.2022</t>
  </si>
  <si>
    <t>31.05.2026</t>
  </si>
  <si>
    <t>0409079</t>
  </si>
  <si>
    <t>ASDC0023-22-154</t>
  </si>
  <si>
    <t>Supply of personal protective equipment (PPE), Uniform and Janitorial goods</t>
  </si>
  <si>
    <t>PWS (Protective Wear Supplies) Limited</t>
  </si>
  <si>
    <t>10 Darklake View Estover Plymouth, PL67TL</t>
  </si>
  <si>
    <t>2 Years</t>
  </si>
  <si>
    <t xml:space="preserve">Call Off From Framework Agreement </t>
  </si>
  <si>
    <t>Virgin Media Payments Ltd</t>
  </si>
  <si>
    <t>500 Brook Drive, READING, RG2 6UU</t>
  </si>
  <si>
    <t xml:space="preserve">DirectAward </t>
  </si>
  <si>
    <t>67-217-0297</t>
  </si>
  <si>
    <t>Awarded</t>
  </si>
  <si>
    <t>ADCT16-0252A</t>
  </si>
  <si>
    <t>Supply of vehicle customer management &amp; tracking system</t>
  </si>
  <si>
    <t>AllOnMobile, Powersuite + hardware</t>
  </si>
  <si>
    <t>Whitespace Work Software Ltd</t>
  </si>
  <si>
    <t>White Lodge Farm, Goose Rye Road, Worplesden, Surrey, GU3 3RJ</t>
  </si>
  <si>
    <t>05378485</t>
  </si>
  <si>
    <t>Direct award</t>
  </si>
  <si>
    <t>CPU 3892</t>
  </si>
  <si>
    <t xml:space="preserve">General Building Maintenance </t>
  </si>
  <si>
    <t>to undertake general building repairs and maintenance work to properties throughout the District of Ashfield</t>
  </si>
  <si>
    <t>Contract for Provision of Services</t>
  </si>
  <si>
    <t>36 Month licence to Terain with Social
 Demographics including7 locations (Follows) and 3 Location Insights</t>
  </si>
  <si>
    <t>Visitor Insights Limited</t>
  </si>
  <si>
    <t>35 Ballards Lane London N3 1XW</t>
  </si>
  <si>
    <t>Quotations</t>
  </si>
  <si>
    <t>0P-HOP-mp-odr054</t>
  </si>
  <si>
    <t>Drainage Clearance, Repairs and CCTV Inspections</t>
  </si>
  <si>
    <t>Provision of banking services</t>
  </si>
  <si>
    <t>Barclays Bank</t>
  </si>
  <si>
    <t>Market Place, Mansfield, Notts NG18 1HT
1 Churchill Place, London, E14 5HP</t>
  </si>
  <si>
    <t>Provision of Post Office and Paypoint Payment Service's</t>
  </si>
  <si>
    <t>Capita 360</t>
  </si>
  <si>
    <t>PO Box 212, Faverdale Industrial Estate, Darlington, DL1 9HN</t>
  </si>
  <si>
    <t>Varies per transactions</t>
  </si>
  <si>
    <t>30.09.2026</t>
  </si>
  <si>
    <t>Framework Agreement Y16018</t>
  </si>
  <si>
    <t>Capita Business Services Limited</t>
  </si>
  <si>
    <t>continuous until cancelled</t>
  </si>
  <si>
    <t>joint site licence with MDC annual support for Covalent CPMannual fee</t>
  </si>
  <si>
    <t>Ideagen plc</t>
  </si>
  <si>
    <t>One Mere Way, Ruddington, Nottingham, United Kingdom, NG11 6JS</t>
  </si>
  <si>
    <t>60 days</t>
  </si>
  <si>
    <t>02805019</t>
  </si>
  <si>
    <t xml:space="preserve">23/24 fee £5,062.86 </t>
  </si>
  <si>
    <t>RM1557</t>
  </si>
  <si>
    <t>Lettings software</t>
  </si>
  <si>
    <t>Strategic Housing</t>
  </si>
  <si>
    <t>Choice-based lettings</t>
  </si>
  <si>
    <t>Soanepoint, 6-8 Market Place, Reading, Berkshire. RG1 2EG</t>
  </si>
  <si>
    <t>£22,129</t>
  </si>
  <si>
    <t>£66,387</t>
  </si>
  <si>
    <t>3 years</t>
  </si>
  <si>
    <t>n/a</t>
  </si>
  <si>
    <t>04101079</t>
  </si>
  <si>
    <t>Recurring</t>
  </si>
  <si>
    <t>N.A</t>
  </si>
  <si>
    <t>ADC 5883</t>
  </si>
  <si>
    <t>Provision of Mechanical and Electrical Equipment Maintenance Services</t>
  </si>
  <si>
    <t>M and E equipment maintenance</t>
  </si>
  <si>
    <t>DFP Services Ltd</t>
  </si>
  <si>
    <t>1 Artemis Court, St John`s Road, Meadowfield Industrial Estate, Durham. DH7 8XQ</t>
  </si>
  <si>
    <t>Rider Levett Bucknall UK Ltd</t>
  </si>
  <si>
    <t>04653580</t>
  </si>
  <si>
    <t>Provision of Water, Wastewater and Ancillary Services</t>
  </si>
  <si>
    <t>Cohesity Backup License, Cloud Storage and Maintenance.</t>
  </si>
  <si>
    <t>Cohesity office 365 Cloud Backup and on premise appliance.</t>
  </si>
  <si>
    <t>Cohesity (via Bytes)</t>
  </si>
  <si>
    <t>Bytes House, Randalls Way, Leatherhead, Surrey. KT22 7TW</t>
  </si>
  <si>
    <t xml:space="preserve">CallOffFromFrameworkAgreement </t>
  </si>
  <si>
    <t>01616977</t>
  </si>
  <si>
    <t>Young Parents Supported Accommodation and Support Service</t>
  </si>
  <si>
    <t xml:space="preserve">This is a new competitive procurement process using an open procedure conducted in accordance with the light touch regime of the Public Procurement 2015 Regulations.  
Nottinghamshire County Council (the Council) is inviting suitably qualified organisations to submit tenders to provide safe accommodation and support to young parents and their children.  The service is to provide young parents with dedicated and safe supported accommodation, where they can be supported to effectively care for their children. It will operate on a 'Core' and 'Cluster' model, with young parents being supported and are prepared for independence and securing their own tenancy in the future.
The contract is split into lots and bids are required to be provided to the council with the aim of a single provider to enter into an agreement with the Council for each lot.  The provider must bid for all lots they can deliver.  No more than two contracts will be awarded to any one provider or consortium, unless there is not a viable alternative bid in which case the Council may award a third contract to one provider/consortia.  If the situation arises where one provider/consortia is the highest scoring bidder on more than the maximum contracts, the Council will use its discretion to determine which two contracts will be offered to them.    
Bids submitted on behalf of a group for example a consortium will be accepted.  
The service is required across the South (Broxtowe, Gedling and Rushcliffe), Mansfield and Ashfield district areas and the Newark, Sherwood and Bassetlaw areas of Nottinghamshire County and will be commissioned as 3 separate lots as follows:
		Lot 1 Broxtowe, Rushcliffe and Gedling (South) 
		Lot 2 Mansfield and Ashfield (West) 
		Lot 3 Newark, Sherwood and Bassetlaw
The contract will commence from 01 August 2022 for a period of 5 years to 31 July 2027. There will be the option for three twenty-four-month extensions to the contract. 
To register your interest in this tender and to view the tender documents, the tender is published on https://www.eastmidstenders.org/  
Reference DN597562
The closing date for all tenders is at 16:00 hours on the 6th of April 2022.
</t>
  </si>
  <si>
    <t>People, Potential, Possibilities
New Roots Housing Project</t>
  </si>
  <si>
    <t>People, Potential, Possibilities Eagle House Cotmanhay Road, Ilkeston, Derbyshire DE7 8HU
New Roots Housing Project 2 Overend Road WORKSOP S80 1QF</t>
  </si>
  <si>
    <t>Employer's Agent</t>
  </si>
  <si>
    <t>Ashfield District Council are looking to appoint an employer's agent to support their ongoing urban regeneration programme.  Direct award utndertaken, utilising NHS SBS - Construction Consultancy Services framework.</t>
  </si>
  <si>
    <t>15 Colmore Row, Birmingham, West Midlands, England, B3 2BH</t>
  </si>
  <si>
    <t>CPU 5342</t>
  </si>
  <si>
    <t>Financial Management System</t>
  </si>
  <si>
    <t>Provision of a Corporate Finance System - description of modules delivered at Annexure A to the service order form.</t>
  </si>
  <si>
    <t xml:space="preserve">Technology One UK Ltd </t>
  </si>
  <si>
    <t>4th Floor Abbots House Abbey Street Reading Berkshire RG1 3BD</t>
  </si>
  <si>
    <t>05234413</t>
  </si>
  <si>
    <t>043432</t>
  </si>
  <si>
    <t>Provision of Procurement Services</t>
  </si>
  <si>
    <t>Finance</t>
  </si>
  <si>
    <t>Nottinghamshire County Council</t>
  </si>
  <si>
    <t>County Hall, Loughborough Road, West Bridgeford, Nottingham, NG2 7QP</t>
  </si>
  <si>
    <t>Direct Award</t>
  </si>
  <si>
    <t>ongoing</t>
  </si>
  <si>
    <t>RM1557.13</t>
  </si>
  <si>
    <t>Implementation, Access and Ongoing Support for Social Value Portal platform</t>
  </si>
  <si>
    <t>Access and Ongoing support for Social Value Portal</t>
  </si>
  <si>
    <t>Social Value Portal Limited</t>
  </si>
  <si>
    <t>Tintagel House, 92 Albert Embankment, London.  SE1 7TY</t>
  </si>
  <si>
    <t>Call off contract  is for the provision of services under Lot 2:  Cloud Software</t>
  </si>
  <si>
    <t>01917997</t>
  </si>
  <si>
    <t>TS15/09</t>
  </si>
  <si>
    <t>Fire Prevention, Servicing &amp; Maintenance Works</t>
  </si>
  <si>
    <t>Coronet House , Gallows Lane , Measham, Derbyshire.  DE12 7HA</t>
  </si>
  <si>
    <t>Corporate provision of envelopes</t>
  </si>
  <si>
    <t>Automail Envelopes Ltd</t>
  </si>
  <si>
    <t>Unit 10, Saltbrook Trading Estate, Saltbrook Road, Cradley Heath, West Mids B63 2QJ</t>
  </si>
  <si>
    <t>02.04.2013</t>
  </si>
  <si>
    <t>05248212</t>
  </si>
  <si>
    <t>Microsoft Subscription Enterprise Agreement (EA)</t>
  </si>
  <si>
    <t>Microsoft Enterprise Agreement</t>
  </si>
  <si>
    <t>Bytes Software Services Ltd</t>
  </si>
  <si>
    <t>Web Mapping &amp; LPG</t>
  </si>
  <si>
    <t>MapThat</t>
  </si>
  <si>
    <t>Cadline Ltd</t>
  </si>
  <si>
    <t>Cadline House, Drake Avenue, Staines, Middlesex, TW2018 2AP</t>
  </si>
  <si>
    <t>02486179</t>
  </si>
  <si>
    <t>Post Office and PayPoint transaction Bar Code Payment Provider</t>
  </si>
  <si>
    <t>65 Gresham Street, London.  EC2V 7NQ</t>
  </si>
  <si>
    <t>Varies per transaction</t>
  </si>
  <si>
    <t>01.08.2021</t>
  </si>
  <si>
    <t>31.07.2026</t>
  </si>
  <si>
    <t>Housing Core Business System various modules</t>
  </si>
  <si>
    <t>OPEN Housing</t>
  </si>
  <si>
    <t>Provison of Audit services</t>
  </si>
  <si>
    <t>Partnership agreement for the integration and provision of internal audit services</t>
  </si>
  <si>
    <t>Central Midlands Audit Partnership (CMAP)</t>
  </si>
  <si>
    <t xml:space="preserve">c/o Derby City Council, Council House, Corporation Street,  Derby, DE1 2YL </t>
  </si>
  <si>
    <t>Diesel Supplies</t>
  </si>
  <si>
    <t>Certas Energy UK Ltd t/a Pace Fuelcare</t>
  </si>
  <si>
    <t>Tryst House Glenbervie Business Park Larbert Stirlingshire FK5 4RB</t>
  </si>
  <si>
    <t>Ordered through ESPO Liquid Fuels 301_22</t>
  </si>
  <si>
    <t>Fleet management software</t>
  </si>
  <si>
    <t xml:space="preserve">Fleet Management Software </t>
  </si>
  <si>
    <t>Chevin Fleet Solutions</t>
  </si>
  <si>
    <t>The Old School House, Chapel Street, Belper, DE56 1AR</t>
  </si>
  <si>
    <t>Digital 360 W2 EDM</t>
  </si>
  <si>
    <t>Image management software</t>
  </si>
  <si>
    <t>Option to extend 1 year</t>
  </si>
  <si>
    <t>Premises, complaint &amp; inspection management system</t>
  </si>
  <si>
    <t>early 80's</t>
  </si>
  <si>
    <t>ADC.JS.DD.2015.020194</t>
  </si>
  <si>
    <t>Committee Content Management System</t>
  </si>
  <si>
    <t>Modern.gov</t>
  </si>
  <si>
    <t>Old Halls Barn, The Brows, Farnham Road, Liss, Hampshire GU33 6JG</t>
  </si>
  <si>
    <t>2x 1 year</t>
  </si>
  <si>
    <t>90 days</t>
  </si>
  <si>
    <t>Supply, implementation, commissioning &amp; maintenance of a Revenues &amp; Benefits Solution</t>
  </si>
  <si>
    <t>Financial suite</t>
  </si>
  <si>
    <t>Financials</t>
  </si>
  <si>
    <t>5 years</t>
  </si>
  <si>
    <t>Mobile telecoms</t>
  </si>
  <si>
    <t>Mobile Communications and Data Services</t>
  </si>
  <si>
    <t>Daisy Communications Ltd</t>
  </si>
  <si>
    <t>Lindred House, 20 Lindred Road, Brierfield, Nelson, BB9 5SR</t>
  </si>
  <si>
    <t>3.00/month per phone</t>
  </si>
  <si>
    <t>04145329</t>
  </si>
  <si>
    <t>SAN (Storage Area Network) provision &amp; maintenance</t>
  </si>
  <si>
    <t>SAN License &amp; support</t>
  </si>
  <si>
    <t>Datacore Software UK Ltd</t>
  </si>
  <si>
    <t>200 Brook Drive, Green Park, Reading, Berkshire RG2 6UB</t>
  </si>
  <si>
    <t>03930050</t>
  </si>
  <si>
    <t>31/03/2023</t>
  </si>
  <si>
    <t>BDC/PB/ES/2014/0128</t>
  </si>
  <si>
    <t>Council Tax Billing</t>
  </si>
  <si>
    <t>DSI Billing Services</t>
  </si>
  <si>
    <t>Evolution House, Choats Road, Dagenham, Essex, RM9 6BF</t>
  </si>
  <si>
    <t>HH Electricity</t>
  </si>
  <si>
    <t>EDF Energy Customers Ltd</t>
  </si>
  <si>
    <t>Rolling contract for duration of framework; 6 months notice prior to renewal date to leave the contract</t>
  </si>
  <si>
    <t>Renovator PC Renewal -Means Test Software &amp; Technical Support</t>
  </si>
  <si>
    <t>4 Coopers Yard, Curran Road, Cardiff CG10 5NB</t>
  </si>
  <si>
    <t>Maintenance of pay &amp; display ticket machines</t>
  </si>
  <si>
    <t>Flowbird Smart City UK Ltd</t>
  </si>
  <si>
    <t>Discovery Court Business Centre, 551-553 Wallisdown Road, Poole, Dorset. BH12 5AG</t>
  </si>
  <si>
    <t>Rolling Contract</t>
  </si>
  <si>
    <t>Quotation</t>
  </si>
  <si>
    <t>H3L46930</t>
  </si>
  <si>
    <t>Engineering Insurance &amp; Inspection</t>
  </si>
  <si>
    <t>HSB via RMP</t>
  </si>
  <si>
    <t>HSB Engineering Insurance Limited, New London House, 6 London Street, London, EC3R 7LP</t>
  </si>
  <si>
    <t>31.03.2029</t>
  </si>
  <si>
    <t>Case Management System</t>
  </si>
  <si>
    <t>Iken</t>
  </si>
  <si>
    <t>Iken Business Limited</t>
  </si>
  <si>
    <t>First Floor  21 Prince Street Bristol BS1 4PH</t>
  </si>
  <si>
    <t>£14,493</t>
  </si>
  <si>
    <t>£43,480</t>
  </si>
  <si>
    <t>Server Virtualisation provision &amp; basic support</t>
  </si>
  <si>
    <t>Vmware (virtual environment) License &amp; Maintenance</t>
  </si>
  <si>
    <t>Insight Direct UK Ltd</t>
  </si>
  <si>
    <t>4th floor, The Charter Building Charter Place, UXBRIDGE, UB8 1JG,</t>
  </si>
  <si>
    <t>02579852</t>
  </si>
  <si>
    <t>ITQ/2023/02</t>
  </si>
  <si>
    <t>Provision of Cash in Transit (CIT) and Associated Services</t>
  </si>
  <si>
    <t>Kings Armoured Security Services Ltd</t>
  </si>
  <si>
    <t>24 The Parker Centre, Mansfield Road, Derby, DE21 4SZ</t>
  </si>
  <si>
    <t>MFD (Multi Function Devices) provision</t>
  </si>
  <si>
    <t>Konica Minolta Business Solutions East Ltd</t>
  </si>
  <si>
    <t xml:space="preserve">Konica House, Miles Gray Road, Basildon, Essex. SS14 3AR         </t>
  </si>
  <si>
    <t>01132885</t>
  </si>
  <si>
    <t>Treasury Management Services</t>
  </si>
  <si>
    <t>Provision of Treasury Management Services</t>
  </si>
  <si>
    <t>Link Treasury Services Ltd</t>
  </si>
  <si>
    <t>6th Floor 65 Gresham Street, London, United Kingdom, EC2V 7NQ</t>
  </si>
  <si>
    <t>Insurance -Terrorism</t>
  </si>
  <si>
    <t>Insurance Terrorism</t>
  </si>
  <si>
    <t>Lloyds</t>
  </si>
  <si>
    <t>Suite 426 One Lime Street, London, EC3M 7DQ</t>
  </si>
  <si>
    <t>ITQ/2022/001</t>
  </si>
  <si>
    <t>Kitchen Extract Ducting Cleaning and Associated Services</t>
  </si>
  <si>
    <t>Midland Filtration Ltd</t>
  </si>
  <si>
    <t>39 Moorbridge Road, Bingham Industrial Estate, Nottingham NG13 8GG</t>
  </si>
  <si>
    <t>ADC Security Services</t>
  </si>
  <si>
    <t>MPD FM Limited</t>
  </si>
  <si>
    <t>Unit 20 Dagenham Business Park, 123 Rainham Road North, DAGENHAM, RM10 7FD</t>
  </si>
  <si>
    <t>04632279</t>
  </si>
  <si>
    <t>Planning Software System</t>
  </si>
  <si>
    <t>A new 2 year term plus one year option for the renewal of the planning software contract under the DAS framework.</t>
  </si>
  <si>
    <t>NEC Software Solutions</t>
  </si>
  <si>
    <t>1st Floor, Imex Centre, 575-599 Maxted Road, Hemel Hempstead, Hertfordshire, United Kingdom, HP2 7DX</t>
  </si>
  <si>
    <t>00968498</t>
  </si>
  <si>
    <t>Various</t>
  </si>
  <si>
    <t>ITQ/2023/04</t>
  </si>
  <si>
    <t>Annual Maintenance of Firefighting Equipment at Various Domestic and Non-Domestic Sites
(2023 - 2026)</t>
  </si>
  <si>
    <t>Nottinghamshire Fire Safety Ltd</t>
  </si>
  <si>
    <t>Unit 3 Enterprise Close, Millennium Business Park, Mansfield, Nottinghamshire NG19 7JY</t>
  </si>
  <si>
    <t>AGREEMENT FOR THE PROVISION OF THE PAYBYPHONE SERVICE</t>
  </si>
  <si>
    <t>Collection of Car Parking fees</t>
  </si>
  <si>
    <t>Pay By Phone Ltd</t>
  </si>
  <si>
    <t>2nd Floor Bishops Court, 17a The Broadway, Hatfield, Herts, AL9 5HZ</t>
  </si>
  <si>
    <t>08.06.2020</t>
  </si>
  <si>
    <t>Ongoing</t>
  </si>
  <si>
    <t>No contract value, payments made for car parks by mobile phone</t>
  </si>
  <si>
    <t>05060103</t>
  </si>
  <si>
    <t>Insurance Material Damage</t>
  </si>
  <si>
    <t>Property damage, Business Interruption, All Risks, Money &amp; Personal accident assault, Computer &amp; Contract works Insurance</t>
  </si>
  <si>
    <t xml:space="preserve">Protector </t>
  </si>
  <si>
    <t>Protector Insurance 7th Floor, 3 Hardman Street, Spinningfields Manchester M3 3HF</t>
  </si>
  <si>
    <t>FC033034</t>
  </si>
  <si>
    <t>Insurance Motor</t>
  </si>
  <si>
    <t>Fleet Motor Insurance</t>
  </si>
  <si>
    <t>Supply of Electrical Materials</t>
  </si>
  <si>
    <t>CPU 5819</t>
  </si>
  <si>
    <t>Provision of Lift Maintenance Services at various Domestic and Non-domestic sites within the District of Ashfield</t>
  </si>
  <si>
    <t>Lift Maintenance Services</t>
  </si>
  <si>
    <t>RJ Lifts Services</t>
  </si>
  <si>
    <t xml:space="preserve">RJ Lifts Group Ltd, Unit 1 Galveston Grove, Oldfield Business Park, Stoke-On-Trent, Staffordshire, England, ST4 3PE
</t>
  </si>
  <si>
    <t>Review dates are 01/04/2024 and 01/04/2025</t>
  </si>
  <si>
    <t>02771066</t>
  </si>
  <si>
    <t>Customer Services</t>
  </si>
  <si>
    <t>Postage Charges</t>
  </si>
  <si>
    <t>Royal Mail</t>
  </si>
  <si>
    <t>AF20, Rowland Hill House, Chesterfield , S49 1HQ</t>
  </si>
  <si>
    <t>Varies, depending on how many letters are posted</t>
  </si>
  <si>
    <t>Insurance Fidelity Guarantee</t>
  </si>
  <si>
    <t>Insurance Crime (Fidelity Guarantee) excess layer</t>
  </si>
  <si>
    <t>RSA INSURANCE GROUP LIMITED</t>
  </si>
  <si>
    <t>20 Fenchurch Street, London, EC3M 3AU</t>
  </si>
  <si>
    <t>Security Software</t>
  </si>
  <si>
    <t>Security Scanning Software</t>
  </si>
  <si>
    <t>Satisnet Ltd</t>
  </si>
  <si>
    <t>210 Butterfield The Village, Great Marlings, Luton, Bedfordshire, England, LU2 8DL</t>
  </si>
  <si>
    <t>£7,088</t>
  </si>
  <si>
    <t>05132091</t>
  </si>
  <si>
    <t>Second Element Ltd</t>
  </si>
  <si>
    <t>1 Clare Cottage, Gallamore Lane, Market Rasen, Lincolnshire, England, LN8 3HZ</t>
  </si>
  <si>
    <t>CPU 5795</t>
  </si>
  <si>
    <t>Lone Worker Management System MYSOS Mandown</t>
  </si>
  <si>
    <t>Corporate Health and Safety</t>
  </si>
  <si>
    <t>Corporate lone worker management system (subscription &amp; monitoring of 105 lone worker devices)</t>
  </si>
  <si>
    <t>SEND FOR HELP LIMITED</t>
  </si>
  <si>
    <t xml:space="preserve">Emerald House, East Street, Epsom, Surrey, England, KT17 1HS
</t>
  </si>
  <si>
    <t>1 + 1 years</t>
  </si>
  <si>
    <t>Call off from G-Cloud 13 Framework Agreement [RM1557.13]</t>
  </si>
  <si>
    <t>07142015</t>
  </si>
  <si>
    <t>02204085</t>
  </si>
  <si>
    <t>Wasabi Cloud Storage</t>
  </si>
  <si>
    <t>Business Continuity &amp; Disaster Recovery</t>
  </si>
  <si>
    <t>Softcat</t>
  </si>
  <si>
    <t>Fieldhouse Lane, Marlow, Buckinghamshire, SL7 1LW, UK</t>
  </si>
  <si>
    <t>£9,283.01</t>
  </si>
  <si>
    <t>two years</t>
  </si>
  <si>
    <t>01.01.2026</t>
  </si>
  <si>
    <t>Leisure Operating Contract for Ashfield District Council</t>
  </si>
  <si>
    <t>Leisure Centre Operator -Ashfield DC</t>
  </si>
  <si>
    <t>Sports and Leisure Management Ltd</t>
  </si>
  <si>
    <t xml:space="preserve">Bedford House, 4 Bedford Street, The Strand, London </t>
  </si>
  <si>
    <t xml:space="preserve">Competitive Dialog </t>
  </si>
  <si>
    <t>Supply of Wheelie Bins</t>
  </si>
  <si>
    <t>SSI Schaefer Ltd</t>
  </si>
  <si>
    <t>83-84 Livingstone Road 
Walworth Industrial Estate, Andover, Hampshire, SP10 5QZ</t>
  </si>
  <si>
    <t>DN67818</t>
  </si>
  <si>
    <t>Door Maintenance Services 2023-2026 (Roller Shutters, Swing, Electronic Doors and Room Partitions)</t>
  </si>
  <si>
    <t>Roller Shutter/automatic door maintenance</t>
  </si>
  <si>
    <t>ADC/JPF Systems Ltd</t>
  </si>
  <si>
    <t>Units 1 &amp; 2 Apex Court, Bassendale Road, Bromborough CH62 3RE</t>
  </si>
  <si>
    <t>31/08/2026</t>
  </si>
  <si>
    <t>Supply of Refuse Collection Vehicles</t>
  </si>
  <si>
    <t>Terberg Matec</t>
  </si>
  <si>
    <t>Heathcote Way, Heathcote Industrial Estate, Warwick, Warwickshire, CV34 6TE</t>
  </si>
  <si>
    <t>09699117</t>
  </si>
  <si>
    <t>Professional reference and research</t>
  </si>
  <si>
    <t xml:space="preserve">Thomson Reuters Professional (UK) Limited </t>
  </si>
  <si>
    <t>Po Box 1633, Cheriton House, North Way, Andover, Hampshire SP10 5BE</t>
  </si>
  <si>
    <t>01679046</t>
  </si>
  <si>
    <t>Gas</t>
  </si>
  <si>
    <t>Total Energies Gas &amp; Power Ltd</t>
  </si>
  <si>
    <t>Bridge Gate. 55-57 High Street. Redhill. RH1 1RX</t>
  </si>
  <si>
    <t>02172239</t>
  </si>
  <si>
    <t>UCPOP3686549</t>
  </si>
  <si>
    <t>Insurance Combined Liability &amp; claims handling</t>
  </si>
  <si>
    <t>Travelers</t>
  </si>
  <si>
    <t>63 London Road, Redhill, Surrey RH1 1NA</t>
  </si>
  <si>
    <t>01034343</t>
  </si>
  <si>
    <t>Insurance Crime (Fidelity Guarantee)</t>
  </si>
  <si>
    <t>Internet Connection</t>
  </si>
  <si>
    <t>2 x 1 year</t>
  </si>
  <si>
    <t>Vehicle Waste Management Software</t>
  </si>
  <si>
    <t>Supply of Plumbing and Heating Materials</t>
  </si>
  <si>
    <t xml:space="preserve">Portland Square </t>
  </si>
  <si>
    <t xml:space="preserve">Architectural Design services </t>
  </si>
  <si>
    <t xml:space="preserve">Guy Taylors </t>
  </si>
  <si>
    <t>Neighbourhoods</t>
  </si>
  <si>
    <t>In Procurement</t>
  </si>
  <si>
    <t>TS23-15</t>
  </si>
  <si>
    <t>Regeneration</t>
  </si>
  <si>
    <t>2x12 months</t>
  </si>
  <si>
    <t>TS24-01</t>
  </si>
  <si>
    <t>Pre paint and Painting</t>
  </si>
  <si>
    <t>Pre paint and Painting to external domestic properties</t>
  </si>
  <si>
    <t>DPS</t>
  </si>
  <si>
    <t>Plumbing and heating materials</t>
  </si>
  <si>
    <t>ASDC0072-23-39</t>
  </si>
  <si>
    <t>Electrical Materials</t>
  </si>
  <si>
    <t>Rexel UK Ltd</t>
  </si>
  <si>
    <t>Eagle Court 2, Hatchford Brook, Hatchford Way, Sheldon, Birmingham, B26 3RZ</t>
  </si>
  <si>
    <t>ASDC0072-23-42</t>
  </si>
  <si>
    <t>Supply of Ironmongery and Fittings</t>
  </si>
  <si>
    <t>Ironmonger and Fittings materials</t>
  </si>
  <si>
    <t>Huws Gray Ltd</t>
  </si>
  <si>
    <t>Industrial Estate, Llangefni, Anglesey, LL77 7JA</t>
  </si>
  <si>
    <t>EEM Framework - Mini Competition
 Agreement reference: 0072-23-42</t>
  </si>
  <si>
    <t>ASDC0072-23-41</t>
  </si>
  <si>
    <t>Supply of General Building and Timber Materials</t>
  </si>
  <si>
    <t>General Building and Timber Materials</t>
  </si>
  <si>
    <t>EEM Framework - Mini Competition 
Agreement Reference: 00072-23-41</t>
  </si>
  <si>
    <t xml:space="preserve">4909/A/ADC/45197 </t>
  </si>
  <si>
    <t xml:space="preserve">Patient and Healthcare Communications and Related IT Services Framework Agreement </t>
  </si>
  <si>
    <t>Digital</t>
  </si>
  <si>
    <t xml:space="preserve">Hosted Service: 
o Liberty Converse: 
 60 Concurrent Agent licences includes Quality Management and Workforce Management). 
 120 GAMMA SIP trunks 
 2 ContactPortal bots 
o Liberty Connect: 
 2,000 Conversations per calendar month 
 2,000 Triggers per calendar month 
 1 Workspace. 
o Liberty Create (Band 2) with Citizen Hub (“Liberty Create”): 
 Client may create the following number of new Cases per year: 75,000. 
 Version 2023.2, released on 11th September 2023 </t>
  </si>
  <si>
    <t xml:space="preserve">Netcall Technology Limited </t>
  </si>
  <si>
    <t>Suite 203, Bedford Heights, Brickhill Drive, Bedford, MK41 7PH,</t>
  </si>
  <si>
    <t>Patient and Healthcare Communications and Related IT Services Framework Agreement (OJEU Ref: 2020/S 145-358199, OJEU Date: 29th July 2020; NHSCS reference number: 4909-3327)</t>
  </si>
  <si>
    <t xml:space="preserve">Ref Y20011 </t>
  </si>
  <si>
    <t>Software Products and Associated Services 2</t>
  </si>
  <si>
    <t xml:space="preserve">All Civica OPENRevenues licences currently in use at Ashfield District Council plus: 
Bailiff Interface 
Refund Request Online Form 
Automated Refunds Module 
HBLIAB Module 
OPENChannel Phase 1 – Moves and SPD 
OPENChannel CTax Extension Pack – Empty Discount, SPAR &amp; General Forms 
OPENChannel CTax Extension Pack Two – Bereavement, Disabled Relief, Propery Block List 
OPENChannel NDR – Moves, Reliefs 
BACStel IP module 
E-Secure Revenues Billing 
E-Secure Benefits (Notifications and Schedules) 
E-Secure Sundry Debt Invoices 
E-Benefits Change in Circumstances Form </t>
  </si>
  <si>
    <t xml:space="preserve">South Bank Central 
30 Stamford Street 
London 
SE1 9LG </t>
  </si>
  <si>
    <t>framework agreement reference Y20011</t>
  </si>
  <si>
    <t>tender</t>
  </si>
  <si>
    <t>DN695244</t>
  </si>
  <si>
    <t>Skip Hire and Waste Disposal</t>
  </si>
  <si>
    <t>Supply, Delivery, Collection and Waste Disposal</t>
  </si>
  <si>
    <t>ADKINS HOUSE, RAYMOND WAY, OLD MILL LANE IND ESTATE, MANSFIELD WOODHOUSE, NOTTS, NG199BG</t>
  </si>
  <si>
    <t>ATE (UK) Ltd Colchester
Bowring Transport Ltd t/a B&amp;B Tractors Warsop
EUROMEC CONTRACTS LIMITED Market Harborough.
Farmstar LTD Doncaster
Henton &amp; Chattell Ltd Nottingham
P S Marsden (Lawnmower Services) Ltd Nottingham
Razorback Limited Cheltenham
Redwood Global Ltd Andover
Reesink UK Ltd St Neots
Russells (Kirbymoorside) Ltd Malton
The Burdens Group Limited Boston.</t>
  </si>
  <si>
    <t>Change, Grow Live</t>
  </si>
  <si>
    <t>Sherwood Forest Hospitals</t>
  </si>
  <si>
    <t>Street Outreach</t>
  </si>
  <si>
    <t>Welbeck Street</t>
  </si>
  <si>
    <t>Substance misuse treatment service</t>
  </si>
  <si>
    <t>CGL 3rd Floor, Tower Point, 44 North Road,  Brighton</t>
  </si>
  <si>
    <t>Direct</t>
  </si>
  <si>
    <t>Funding Agreement between ADC and CGL</t>
  </si>
  <si>
    <t>Strategic Housing / RSI Grant Funding</t>
  </si>
  <si>
    <t>Framework Housing Association, Val Roberts House, 25 Gregory Boulevard, Nottingham NG7 6NX</t>
  </si>
  <si>
    <t>Funding Agreement between ADC and Framework (Street Outreach)</t>
  </si>
  <si>
    <t>Funding Agreement between ADC and Framework (Welbeck Street)</t>
  </si>
  <si>
    <t>SFH, King's Mill Hospital, Mansfield Road, Sutton in Ashfield, Nottinghamshire NG17 4JL</t>
  </si>
  <si>
    <t>SFH will provide dedicated clinical outreach time to provide specialist wound care support to patients who are currently, or at risk of rough sleeping.</t>
  </si>
  <si>
    <t>FHA will deliver a street outreach service and proactivaly support those rough sleeping and at risk of rough sleeping throughout Nottinghamshire</t>
  </si>
  <si>
    <t>Funding Agreement between ADC and Tuntum Housing Association</t>
  </si>
  <si>
    <t>THA will deliver an employment support service and proactively support those rough sleeping and at risk of rough sleeping who are non-UK nationals and have no recourse to public funds.</t>
  </si>
  <si>
    <t>Tuntum Housing Association, 90 Beech Avenue, Nottingham, NG7 7LW</t>
  </si>
  <si>
    <t>FHA will deliver a 17 unit supported housing scheme providing short-term accommodation for households experiencing homelessness</t>
  </si>
  <si>
    <t>IP26310R</t>
  </si>
  <si>
    <t xml:space="preserve">Regeneration </t>
  </si>
  <si>
    <t>Lanes Group PLC</t>
  </si>
  <si>
    <t>C/O Elements Ring Road, Lower Wortley, Leeds, West Yourshire, UK LS12 6AB</t>
  </si>
  <si>
    <t xml:space="preserve">TF16 West Kirkby Gateway </t>
  </si>
  <si>
    <t xml:space="preserve">Framework </t>
  </si>
  <si>
    <t xml:space="preserve">Active </t>
  </si>
  <si>
    <t xml:space="preserve">Pulse </t>
  </si>
  <si>
    <t xml:space="preserve">Design and cost management team </t>
  </si>
  <si>
    <t>Lace Market, Nottingham</t>
  </si>
  <si>
    <t>ADC0021126</t>
  </si>
  <si>
    <t>RM6202</t>
  </si>
  <si>
    <t>Tail Spend Solution</t>
  </si>
  <si>
    <t>Provision of a tail spend solution</t>
  </si>
  <si>
    <t>16 Great Queen Street London WC2B 5AH</t>
  </si>
  <si>
    <t>CCS framework RM6202</t>
  </si>
  <si>
    <t>ADC801-0000001430</t>
  </si>
  <si>
    <t>AMT-10367v1</t>
  </si>
  <si>
    <t>Y20011</t>
  </si>
  <si>
    <t>301-22</t>
  </si>
  <si>
    <t>CGPM005076</t>
  </si>
  <si>
    <t>RM6251-HH</t>
  </si>
  <si>
    <t>RM6251-NHH</t>
  </si>
  <si>
    <t>NHH Electriicity</t>
  </si>
  <si>
    <t>1233GF</t>
  </si>
  <si>
    <t>RM3781</t>
  </si>
  <si>
    <t>RBT-FIN/PH-ODR225</t>
  </si>
  <si>
    <t>IA001</t>
  </si>
  <si>
    <t>Insurance Crime</t>
  </si>
  <si>
    <t>Acrive</t>
  </si>
  <si>
    <t>CPIU-2018-01</t>
  </si>
  <si>
    <t>CUK20-970</t>
  </si>
  <si>
    <t>RM6012</t>
  </si>
  <si>
    <t xml:space="preserve">2024/01/10-VIC     </t>
  </si>
  <si>
    <t>Electronic Forms and Cloud Based Processing System</t>
  </si>
  <si>
    <t>Provision of online forms and associated services for Ashfield District Council requirements.</t>
  </si>
  <si>
    <t>Victoria Solutions Limited
 (Trading as Victoria Forms)</t>
  </si>
  <si>
    <t>Sentry House
Northgate Street Business Park
110B Northgate Street
Bury St Edmunds
Suffolk
IP33 1HP</t>
  </si>
  <si>
    <t>£19,250 + VAT</t>
  </si>
  <si>
    <t>G-Cloud 13 Framework Agreement
 (RM1557.13).</t>
  </si>
  <si>
    <t>Window Cleaning Services</t>
  </si>
  <si>
    <t>Domestic PH&amp;SC / Service</t>
  </si>
  <si>
    <t xml:space="preserve">To carry out the Domestic Property Health &amp; Safety Check / Service (PH&amp;SC/S) programme to domestic properties owned by ADC. </t>
  </si>
  <si>
    <t xml:space="preserve">Concorde BGW Group </t>
  </si>
  <si>
    <t>Palmer Street
Hyde Park
Doncaster</t>
  </si>
  <si>
    <t>Vehicle &amp; Plant Equipment Disposal</t>
  </si>
  <si>
    <t>YPO 1012</t>
  </si>
  <si>
    <t>Transport -Neighbourhoods</t>
  </si>
  <si>
    <t xml:space="preserve">Window cleaning for their operational and ancillary buildings, main offices, community centres, sheltered housing schemes, and communal areas in blocks of residential flats. </t>
  </si>
  <si>
    <t xml:space="preserve">Excel Cleaning Solutions Ltd </t>
  </si>
  <si>
    <t>Unit 4, Taylor Lane Loscoe Heanor Derbyshire DE75 7TA</t>
  </si>
  <si>
    <t>01.04.2024</t>
  </si>
  <si>
    <t>TS24 - 08</t>
  </si>
  <si>
    <t>FP.02.2024</t>
  </si>
  <si>
    <t>Supply of Mycelia Software</t>
  </si>
  <si>
    <t>Planning</t>
  </si>
  <si>
    <t>Cloud Based Software Programme</t>
  </si>
  <si>
    <t>Verna Earth Ltd</t>
  </si>
  <si>
    <t>91 Cowley Hill, Borehamwood, WD6 5NA.</t>
  </si>
  <si>
    <t>01.12.2021</t>
  </si>
  <si>
    <t>Joint procurement with Bassetlaw</t>
  </si>
  <si>
    <t>TS24 - 05</t>
  </si>
  <si>
    <t xml:space="preserve">Electrical and Structural Testing to Street Lighting to Various Locations Throughout the District of Ashfield, Nottinghamshire </t>
  </si>
  <si>
    <t>Electrical and Structural Testing to Street
 Lighting on Un-adopted land and garage sites</t>
  </si>
  <si>
    <t>Via East Midlands Ltd</t>
  </si>
  <si>
    <t xml:space="preserve">Bilsthorpe Highways Depot, Bilsthorpe Business Park, Eakring Road, Bilsthorpe, Newark NG22 8ST </t>
  </si>
  <si>
    <t>Year 1£13,982; Year 2£14,681 and Year 3£15,415</t>
  </si>
  <si>
    <t>Westlaw/Practical Law  online research</t>
  </si>
  <si>
    <t>Alfred Bagnall &amp; Sons (East Midlands) Ltd</t>
  </si>
  <si>
    <t xml:space="preserve">6 Manor Lane, 
Shipley, 
West Yorkshire, 
BD18 3RD </t>
  </si>
  <si>
    <t>Option to extend for 2 years as per origional contract agreement</t>
  </si>
  <si>
    <t>AFD-AMS-SOW001</t>
  </si>
  <si>
    <t>SaaS Agreement</t>
  </si>
  <si>
    <t>Annual</t>
  </si>
  <si>
    <t>Annual agreement to run alongside the contract of the finance system</t>
  </si>
  <si>
    <t>Assets</t>
  </si>
  <si>
    <t>ADC-FSP-2024</t>
  </si>
  <si>
    <t>Merchant Aquirers</t>
  </si>
  <si>
    <t>Provision of merchant services and monitoring.</t>
  </si>
  <si>
    <t xml:space="preserve">CARD PROCESSING ADVISORY SERVICE LIMITED (CPRAS) </t>
  </si>
  <si>
    <t>5th Floor,167-169 Great Portland Street Great Portland Street LONDON W1W5PF</t>
  </si>
  <si>
    <t>1242GF</t>
  </si>
  <si>
    <t>Legionella Monitoring and Maintenance 
Services</t>
  </si>
  <si>
    <t>Provision of legionella monitoring and maintenance services, and legionella risk assessments at various domestic and non-domestic sites owned or leased by the Council</t>
  </si>
  <si>
    <t>ADC0024525</t>
  </si>
  <si>
    <t>Delivery of the Ashfield Corporate
 Events Calendar 2024-27</t>
  </si>
  <si>
    <t>Events provider for corporate events calendar</t>
  </si>
  <si>
    <t xml:space="preserve">Olivers Events </t>
  </si>
  <si>
    <t>12 Bridgewood Road WEST BRIDGFORD
 Nottingham</t>
  </si>
  <si>
    <t>Development of Houses at Central Avenue</t>
  </si>
  <si>
    <t>Construction services</t>
  </si>
  <si>
    <t xml:space="preserve">Lindum BMS </t>
  </si>
  <si>
    <t xml:space="preserve">Lindum Business Park, Station Road, North Hykeham, Lincoln LN6 3QX </t>
  </si>
  <si>
    <t>Truck &amp; Plant Asset Management</t>
  </si>
  <si>
    <t>Swansea Enterprise Park,22 Ferryboat Close, Liansamlet,Swansea,SA6 8QN</t>
  </si>
  <si>
    <t>653F_23</t>
  </si>
  <si>
    <t>Managed Services for Temporary Agency Resources</t>
  </si>
  <si>
    <t>To supply temporary agency staff resources</t>
  </si>
  <si>
    <t>Matrix SCM</t>
  </si>
  <si>
    <t>2nd Floor Partis House, Knowlhill, Milton Keynes MK58HJ</t>
  </si>
  <si>
    <t>£250,000 approx</t>
  </si>
  <si>
    <t>£500,000 approx</t>
  </si>
  <si>
    <t>Tender via ESPO by NCC</t>
  </si>
  <si>
    <t>joint site licence with MDC annual support for Pentana  Corporate Performance system fee</t>
  </si>
  <si>
    <t>1199HRA - Professional</t>
  </si>
  <si>
    <t>Retrofit Professional Services provider
 including Principal Designer and Lead Designer</t>
  </si>
  <si>
    <t>Mills Green Deal Advisors Trading Ltd as Energy Efficiency Consultants.</t>
  </si>
  <si>
    <t>1 &amp; 2 Mercia Village, Torwood Close
 Westwood Business Park, Coventry, CV4 8HX</t>
  </si>
  <si>
    <t>30.09.2028</t>
  </si>
  <si>
    <t>65 Gresham Street, London, EC2V 7NQ</t>
  </si>
  <si>
    <t>Framework Agreement Y20023 (KCS Procurement Services)</t>
  </si>
  <si>
    <t>Yr1 - £172,082.17
Yr2 - £188,213.84
Yr3 - £207,042.94</t>
  </si>
  <si>
    <t>01.11.2026</t>
  </si>
  <si>
    <t>Gamma Operator Connect</t>
  </si>
  <si>
    <t>Microsoft Teams Telephony</t>
  </si>
  <si>
    <t>Gamma Network Solutions</t>
  </si>
  <si>
    <t>The Scalpel, 18th Floor, 52 Lime Street
London, EC3M 7AF</t>
  </si>
  <si>
    <t>CFS2024</t>
  </si>
  <si>
    <t>PROVISION OF COUNTER FRAUD SERVICES</t>
  </si>
  <si>
    <t>Provision of fraud investigation services</t>
  </si>
  <si>
    <t>Derby City Council</t>
  </si>
  <si>
    <t xml:space="preserve">Council House, Corporation Street, 
Derby DE1 2FS </t>
  </si>
  <si>
    <t>£20,000 est</t>
  </si>
  <si>
    <t>Yearly</t>
  </si>
  <si>
    <t xml:space="preserve">Lindum Group Limited </t>
  </si>
  <si>
    <t>Lindum Business Park, Station Road, North Hykeham, Lincoln, Lincolnshire, LN6 3QX</t>
  </si>
  <si>
    <t>TS24-02</t>
  </si>
  <si>
    <t xml:space="preserve">Communal Area Health &amp; Safety Check / Service </t>
  </si>
  <si>
    <t>Communal Area Health &amp; Safety Check /
 Service to various Council owned Properties throughout the District of Ashfield, Nottinghamshire</t>
  </si>
  <si>
    <t xml:space="preserve">Aaron Services Ltd </t>
  </si>
  <si>
    <t xml:space="preserve">1st Floor Suite 4, Chatsworth House, Prime Business centre, Raynesway Derby, Derbyshire DE21 7SR </t>
  </si>
  <si>
    <t>NOTTSCC001-DN708682-41998277</t>
  </si>
  <si>
    <t>Ashfield Innovation and Technology Park
 (AITP)</t>
  </si>
  <si>
    <t>prepare a masterplan or framework for the
 development at Lowmoor Road</t>
  </si>
  <si>
    <t>Shepheard Epstein Hunter</t>
  </si>
  <si>
    <t>175-185 Grays Inn Road, London WC1X 8UE</t>
  </si>
  <si>
    <t>Idox Cloud Planning</t>
  </si>
  <si>
    <t xml:space="preserve">Idox Software Ltd </t>
  </si>
  <si>
    <t>Internet Connections</t>
  </si>
  <si>
    <t>Supplier address</t>
  </si>
  <si>
    <t>Cloud software for core planning functions  including pre-applications, enforcement, and appeals.</t>
  </si>
  <si>
    <t>BOS-DIGITAL360CDS-74</t>
  </si>
  <si>
    <t>Digital360w3 Cloud EDM for Revenues and Benefits</t>
  </si>
  <si>
    <t>Cloud EDM for Revenues and Benefits</t>
  </si>
  <si>
    <t xml:space="preserve">South Bank Central
30 Stamford Street
London
SE1 9LG </t>
  </si>
  <si>
    <t xml:space="preserve">CCS Framework Call Off using RM6194 - Back Office Systems </t>
  </si>
  <si>
    <t>01/0/.2026</t>
  </si>
  <si>
    <t xml:space="preserve">Corporate Comms </t>
  </si>
  <si>
    <t>Procured via EEM Framework</t>
  </si>
  <si>
    <t>1214HRA</t>
  </si>
  <si>
    <t>External Door Entry Systems and Associated Works</t>
  </si>
  <si>
    <t>Scottish Water Business Stream Limited, trading as Business Stream</t>
  </si>
  <si>
    <t>1-3 Lochside Crescent, Edinburgh, EH12 9SE</t>
  </si>
  <si>
    <t>SC294924</t>
  </si>
  <si>
    <t>Development of Affordable housing at Hardwick Lane</t>
  </si>
  <si>
    <t>40 new affordable homes</t>
  </si>
  <si>
    <t>Lindum</t>
  </si>
  <si>
    <t>BMS Station Road Lincoln LN6 3QX</t>
  </si>
  <si>
    <t>Direct award from framework</t>
  </si>
  <si>
    <t>DN750965</t>
  </si>
  <si>
    <t>RM6261</t>
  </si>
  <si>
    <t>Mobile Voice &amp; Data</t>
  </si>
  <si>
    <t>Transformation - ICT</t>
  </si>
  <si>
    <t xml:space="preserve">The purchase of 390 new SIMs for the authority’s mobile telephony fleet at a quoted annual cost of £6,700 throughout a 36-month call-off period. </t>
  </si>
  <si>
    <t xml:space="preserve">Virgin Media Business Limited </t>
  </si>
  <si>
    <t>500 Brook Drive, Reading, RG2 6UU</t>
  </si>
  <si>
    <t xml:space="preserve"> Framework</t>
  </si>
  <si>
    <t xml:space="preserve">CCS Framework call off  </t>
  </si>
  <si>
    <t>TS24-17</t>
  </si>
  <si>
    <t>Communal Area Cleaning Programme</t>
  </si>
  <si>
    <t>Communal Area Cleaning on a monthly basis</t>
  </si>
  <si>
    <t xml:space="preserve">Capital Services Group Ltd </t>
  </si>
  <si>
    <t>33 Chester Road West Deeside CH5 1SA</t>
  </si>
  <si>
    <t>2nd floor, 1310 Waterside, Arlington Business Park, Theale, Berkshire, RG7 4SA</t>
  </si>
  <si>
    <t>NOTTSCC001-DN724864-73474312</t>
  </si>
  <si>
    <t>1207GF (KINV)</t>
  </si>
  <si>
    <t xml:space="preserve">Consultancy Services, Project Management &amp; Employers Agent on PSDS3b delivery Central Offices </t>
  </si>
  <si>
    <t>Consultancy Services, Project Management &amp; Employers Agent (this is a new appointment outside of the one previously set up by Place)</t>
  </si>
  <si>
    <t>Direct Award via Consultancy +, YPO Framework.</t>
  </si>
  <si>
    <t>Direct Award via Consultancy +, 
YPO Framework.</t>
  </si>
  <si>
    <t>1206GF (KINV)</t>
  </si>
  <si>
    <t xml:space="preserve">Consultancy Services, Project Management &amp; Employers Agent on PSDS3b delivery Hucknall Leisure Centre </t>
  </si>
  <si>
    <t xml:space="preserve">Responsive &amp; Voids Maintenance </t>
  </si>
  <si>
    <t xml:space="preserve">TF 07 - High Street Property Fund </t>
  </si>
  <si>
    <t>Design and monitoring services for the conversion of commercial units to retail.</t>
  </si>
  <si>
    <t>Principal designer Contract.</t>
  </si>
  <si>
    <t>Make Consulting</t>
  </si>
  <si>
    <t>Charlotte House Stanier Way, The Wyvern Business Park, Derby, England, DE21 6BF</t>
  </si>
  <si>
    <t>One off procurement</t>
  </si>
  <si>
    <t>ADC1002829</t>
  </si>
  <si>
    <t>Kings Mill Next Steps Year 2</t>
  </si>
  <si>
    <t>Delivery of Next Steps programme funded by National Heritage</t>
  </si>
  <si>
    <t>County Hall, West Bridgeford, Nottingham, NG2 7QP</t>
  </si>
  <si>
    <t>ADC1002828</t>
  </si>
  <si>
    <t>Kings Mill Next Steps Year 3</t>
  </si>
  <si>
    <t>County Hall, West Bridgeford, Nottingham, NG2 &amp;QP</t>
  </si>
  <si>
    <t xml:space="preserve">TF03 ADMC - ESPO </t>
  </si>
  <si>
    <t>06.06.2024</t>
  </si>
  <si>
    <t>30.04.2026</t>
  </si>
  <si>
    <t>YMD Boon</t>
  </si>
  <si>
    <t>6B Anson House Compass Point, Market Harborough</t>
  </si>
  <si>
    <t>CLPD 173 FP01</t>
  </si>
  <si>
    <t>Design Fee's &amp; Tender Pack Development.</t>
  </si>
  <si>
    <t>Cornus Landscape Planning &amp; Design</t>
  </si>
  <si>
    <t>2 Northwick Walk, Worcester WR37AY</t>
  </si>
  <si>
    <t>TF-15_Sutton Lawn Sports Hub – Professional Team Appointment – RIBA 5-6</t>
  </si>
  <si>
    <t>Multi-disciplinary team to deliver RIBA 5-6 Services, including Lead Consultant, Project management, Cost management, Contract Administration, Risk management, Sub-consultant management, Architectural, CDM Principal Designer, Building Control, Civils and Structural, Mechanical and Electrical.</t>
  </si>
  <si>
    <t xml:space="preserve">Novation of multi-disciplinary design team led by Focus Consultants, previously appointed for RIBA 2-4 services, to deliver RIBA 5-6 services now that we are moving to construction of the TF-15 Sutton Lawn Sports Hub project. The award will be a direct appointment via the ESPO framework, previously used for the RIBA 2-4 contract. </t>
  </si>
  <si>
    <t>Huthwaite Master Plan Design Fees</t>
  </si>
  <si>
    <t>Planned, Cyclcial &amp; Estates Maintenance</t>
  </si>
  <si>
    <t>1199HRA Cornish Properties PAS 2035 Retrofit Professional Services Contract</t>
  </si>
  <si>
    <t>Installation of Door Entry Systems including Access Control (handsets, fobs, interconnected cabling, and associated interfaces) to blocks of flats and communal areas; Social Smoke Alarm (Warden Call) System upgrades; and Communal Entrance Doors, including glazing and side screens / curtain walling where applicable.</t>
  </si>
  <si>
    <t>ABCA Systems Limited</t>
  </si>
  <si>
    <t>Cobalt 8, 14 Silver Fox Way, Cobalt Business Park, Newcastle Upon Tyne, Tyne &amp; Wear NE27 0QJ</t>
  </si>
  <si>
    <t>Direct Award via Framework</t>
  </si>
  <si>
    <t>The framework used for the procurement is Fusion21</t>
  </si>
  <si>
    <t>Contract for duration of framework; 6 months notice prior to renewal date to leave the contract</t>
  </si>
  <si>
    <t>90 Whitfield Street, London W1T 4EZ</t>
  </si>
  <si>
    <t>07210383</t>
  </si>
  <si>
    <t>03359561</t>
  </si>
  <si>
    <t>5 Ballards Lane London N3 1XW</t>
  </si>
  <si>
    <t>TF03 ADMC</t>
  </si>
  <si>
    <t>PC-2025-TF11-01</t>
  </si>
  <si>
    <t xml:space="preserve">North Kirkby Gateway (NKG) – RIBA 2-7 Professional Services appointment </t>
  </si>
  <si>
    <t xml:space="preserve">Professional services from RIBA stage 2 to 7 on the North Kirkby Gateway Towns fund Project. </t>
  </si>
  <si>
    <t>Gleeds Cost Management Ltd</t>
  </si>
  <si>
    <t>Aurora, Finzels Reach, Counterslip, Bristol, United Kingdom, BS1 6BX</t>
  </si>
  <si>
    <t>APP / Flare</t>
  </si>
  <si>
    <t>TS25 - 10</t>
  </si>
  <si>
    <t>Academy Court, 94 Chancery Lane, London
WC2A 1DT</t>
  </si>
  <si>
    <t>Reed Talent Solutions Limited (trading as Consultancy+)</t>
  </si>
  <si>
    <t>TS25 - 01</t>
  </si>
  <si>
    <t xml:space="preserve">Out of Management Voids Repairs </t>
  </si>
  <si>
    <t xml:space="preserve">Voids/Empty Property Repairs </t>
  </si>
  <si>
    <t xml:space="preserve">Parkin Contractors Ltd </t>
  </si>
  <si>
    <t>Wayside House 20 Unwin Road Sutton in Ashfield NG17 4HN</t>
  </si>
  <si>
    <t>TS25 - 08</t>
  </si>
  <si>
    <t xml:space="preserve">Double Glazed Units and Outhouse Doors </t>
  </si>
  <si>
    <t xml:space="preserve">Replacement of double glazed units and doors </t>
  </si>
  <si>
    <t xml:space="preserve">Cash and Carry Windows </t>
  </si>
  <si>
    <t>Bridge House Hermitage Lane NG18 5HB</t>
  </si>
  <si>
    <t>TS25 - 13</t>
  </si>
  <si>
    <t xml:space="preserve">Tree and Hedge Maintenance </t>
  </si>
  <si>
    <t xml:space="preserve">Tree and Hedge Maintenance to housing land </t>
  </si>
  <si>
    <t xml:space="preserve">Forest Farm Tree Services </t>
  </si>
  <si>
    <t>102 Kirkby Road Sutton in Ashfield NG17 1GH</t>
  </si>
  <si>
    <t xml:space="preserve">Crystal Electronics Ltd </t>
  </si>
  <si>
    <t xml:space="preserve">4-4a Titley Bawk Avenue Earls Barton Northamptonshire NN6 OLA </t>
  </si>
  <si>
    <t>TS25 - 12</t>
  </si>
  <si>
    <t>Service, Maintenance and Cleaning of Bin Chutes to Darlison Court, Hucknall, Nottinghamshire, NG15 7DR</t>
  </si>
  <si>
    <t xml:space="preserve">Service, Maintenance and Cleaning of Bin Chutes to Darlison Court, Hucknall, Nottinghamshire, NG15 7DR </t>
  </si>
  <si>
    <t xml:space="preserve">Hardall International </t>
  </si>
  <si>
    <t>Hardall House Lunun Close Dunstable LU5 4PN</t>
  </si>
  <si>
    <t>Investigatory works at Lammas Leisure Centre Main Pool</t>
  </si>
  <si>
    <t>DB3 Group</t>
  </si>
  <si>
    <t>4th Floor, 10 South Parade, Leeds, LS1 5QS</t>
  </si>
  <si>
    <t>0661 7944</t>
  </si>
  <si>
    <t>Specialist consultants for swimming pools</t>
  </si>
  <si>
    <t>ADC1003734</t>
  </si>
  <si>
    <t>Lammas Leisure Centre Pool Edge Advice</t>
  </si>
  <si>
    <t>NOTTSCC001-DN749732-03753695</t>
  </si>
  <si>
    <t>Animal Licensing Specialist</t>
  </si>
  <si>
    <t>Environmental Health</t>
  </si>
  <si>
    <t>Recruitment of a part time Animal Licensing Specialist for Ashfield District Council</t>
  </si>
  <si>
    <t>The Oyster Partnership Limited</t>
  </si>
  <si>
    <t>2nd Floor, 64 North Row, Mayfair, London. W1K 7DA</t>
  </si>
  <si>
    <t>NOTTSCC001-DN721519-77468567</t>
  </si>
  <si>
    <t>Festive Lights</t>
  </si>
  <si>
    <t>Christmas and Remembrance lighting displays across the town centres of Kirkby and Sutton in Ashfield and Hucknall, the neighbourhood areas of Huthwaite and Stanton Hill and the Rural areas of Jacksdale, Selston and Underwood.</t>
  </si>
  <si>
    <t>Lite Ltd</t>
  </si>
  <si>
    <t>Unit 2 Farrington Place, Rossendale Road Industrial Estate, Burnley, Lancashire, BB11 5TY</t>
  </si>
  <si>
    <t>NOTTSCC001-DN769910-71471174</t>
  </si>
  <si>
    <t>Temporary Staffing</t>
  </si>
  <si>
    <t>Operations</t>
  </si>
  <si>
    <t>Interim Programme Manager to support the Executive Director - Operations</t>
  </si>
  <si>
    <t>Macildowie Associates Ltd</t>
  </si>
  <si>
    <t>6th Floor, WaterFront House, 35 Station St, Nottingham NG2 3DQ</t>
  </si>
  <si>
    <t>Corporate Clothing</t>
  </si>
  <si>
    <t>Supply of Corporate Clothing</t>
  </si>
  <si>
    <t>Hall-Fast Industrial Supplies Ltd</t>
  </si>
  <si>
    <t>7 Acorn Business Park, Commercial Gate Mansfield, NG181EX</t>
  </si>
  <si>
    <t>Servicing and Maintenance of Fire and Intruder Alarms and Other ‘Specialist’ Systems together with Associated Monitoring</t>
  </si>
  <si>
    <t>DN759580</t>
  </si>
  <si>
    <t>Interim Chief Accountant</t>
  </si>
  <si>
    <t>Temporary staffing contract for the role of Interim Chief Accountant</t>
  </si>
  <si>
    <t>Estimated £60,500</t>
  </si>
  <si>
    <t>Monthly basis</t>
  </si>
  <si>
    <t>FRAMEWORK AGREEMENT LGRP 1030</t>
  </si>
  <si>
    <t>TSM2025/26</t>
  </si>
  <si>
    <t>Provision of 2025/26 Tenant Satisfaction Measures tenant perception survey</t>
  </si>
  <si>
    <t>Housing Management</t>
  </si>
  <si>
    <t xml:space="preserve">Conducting and analysis of the tenant perception survey associated with the 2025/26 Tenant Satisfaction Measures collection </t>
  </si>
  <si>
    <t>Acuity Research &amp; Practice Limited</t>
  </si>
  <si>
    <t>35 Mount Pleasant, Bishops Tawton, Barnstaple, EX32 0AQ</t>
  </si>
  <si>
    <t>Supply of temporary agency staff for the position of major projects planner</t>
  </si>
  <si>
    <t>Supply of contractor</t>
  </si>
  <si>
    <t>POWER PLANNING CONSULTING LTD</t>
  </si>
  <si>
    <t>15 Tower View Close, Wybunbury, Nantwich, England, CW5 7SS</t>
  </si>
  <si>
    <t>option exercised to extend to June 30, 2027</t>
  </si>
  <si>
    <t>01.04.2025</t>
  </si>
  <si>
    <t>31.03.2030</t>
  </si>
  <si>
    <t>annual uplift of approx 4%</t>
  </si>
  <si>
    <t>ADCPS1</t>
  </si>
  <si>
    <t>Place</t>
  </si>
  <si>
    <t>In procurement</t>
  </si>
  <si>
    <t>1253HRA</t>
  </si>
  <si>
    <t>Skegby Road Insulation Measures</t>
  </si>
  <si>
    <t>External wall insulation, replacement windows and doors, loft top ups and associated works to a previous extension/conversion to the side of a 2 bed ground floor flat</t>
  </si>
  <si>
    <t xml:space="preserve">Tender Issue via the Notts City/MNZH DPS under the PCRs 2015. Notts City/MNZH </t>
  </si>
  <si>
    <t>1241HRA - (DES1)</t>
  </si>
  <si>
    <t>Brand Court and Brand Lane Flats LCH Design</t>
  </si>
  <si>
    <t>Design of low carbon heating system in the form of ground source heat array, heat pumps and wet heating systems at Brand Lane Flats and Brand Court</t>
  </si>
  <si>
    <t>Framework Direct Award via Consultancy +.</t>
  </si>
  <si>
    <t>1241HRA (SENS)</t>
  </si>
  <si>
    <t>Sensors &amp; Data Monitoring in Council Owned Domestic Homes</t>
  </si>
  <si>
    <t>Provision of sets of sensors to collect data on temperature and air quality in Council owned homes along with access to monitoring software and reports for the period of 2 years.</t>
  </si>
  <si>
    <t>Framework Direct Award via CCS G-cloud.</t>
  </si>
  <si>
    <t>ADCPS2</t>
  </si>
  <si>
    <t>Ashfield STEM Career Education for Stakeholders project’s aim is to increase the number of STEM jobs and vacancies within Ashfield, by educating the workforce of key stakeholders that support residents increase skills levels and move into sustainable employment within the Ashfield district</t>
  </si>
  <si>
    <t>Extended</t>
  </si>
  <si>
    <t xml:space="preserve">Nottinghamshire County Council (the "Council") is seeking tenders for providers to deliver handyperson and adaptation services (HPAS). The Council's HPAS provides the help and support people need to keep safe and secure in their home with low cost but high-quality essential adaptations and handyperson tasks such as the fitting of key safes and grab rails. The service specification available via the e-tendering portal www.eastmidstenders.org provides full details of the range of tasks and services delivered under this scheme. 
This requirement has been configured into lots by district: 
Lot 1 HPAS Ashfield 
Lot 2 HPAS Bassetlaw 
Lot 3 HPAS Broxtowe 
Lot 4 HPAS Gedling 
Lot 5 HPAS Mansfield 
Lot 6 HPAS Newark 
Lot 7 HPAS Rushcliffe
Bidders are invited to bid for (up to) a maximum of two lots.
</t>
  </si>
  <si>
    <t>Ashfield Financial Resilience project</t>
  </si>
  <si>
    <t xml:space="preserve">Ashfield’s Financial Resilience project will work proactively with people and households within the Ashfield district, who are financially excluded at the earliest point to keep them out of crisis and increase long-term financial resilience in areas such as increasing income, reducing spending, improving budgeting, building a safety net and protecting assets. </t>
  </si>
  <si>
    <t xml:space="preserve">Citizens Advice Central Nottinghamshire </t>
  </si>
  <si>
    <t xml:space="preserve"> Library and Information Centre, Wellington Place Eastwood Nottinghamshire NG16 3GB</t>
  </si>
  <si>
    <t>2 year extension option taken up to 2028</t>
  </si>
  <si>
    <t>Furlong Rd, Tunstall, Stoke-on-Trent ST6 5UD</t>
  </si>
  <si>
    <t>Installation of Boilers on a planned basis</t>
  </si>
  <si>
    <t>Planned, Cyclcial &amp; Estates Maintenance (Major Works)</t>
  </si>
  <si>
    <t xml:space="preserve">Boiler Installations </t>
  </si>
  <si>
    <t>Phoenix Gas Services Ltd</t>
  </si>
  <si>
    <t>NOTTSCC001-DN779683-02131876</t>
  </si>
  <si>
    <t>Ashfield Depot Modernisation - Ashfield District Council</t>
  </si>
  <si>
    <t>Project Managers and Consultancy Services on behalf of Ashfield District Council to support the delivery of a comprehensive infrastructure and decarbonisation programme at the Councils vehicle maintenance depot.</t>
  </si>
  <si>
    <t>Awarded through YPO1141</t>
  </si>
  <si>
    <t>Project Management Training</t>
  </si>
  <si>
    <t>Neighbourhoods, Operations</t>
  </si>
  <si>
    <t xml:space="preserve">Project Management Training </t>
  </si>
  <si>
    <t>The Knowledge Academy  Limited</t>
  </si>
  <si>
    <t>Reflex, Cain Road Bracknell RG12 1HL</t>
  </si>
  <si>
    <t xml:space="preserve">Castleton capital CEDRM - MRI Document Management
</t>
  </si>
  <si>
    <t>Digital Transformation</t>
  </si>
  <si>
    <t>CEDRM and MRI Document management unlimited users site licence includes: Autofiler, Tenant Move, Refiler, Structure Editor, Folder Creator, Simple Search for Up to 6,700 Properties</t>
  </si>
  <si>
    <t>MRI Software Ltd</t>
  </si>
  <si>
    <t>9 King Street, London, England, EC2V 8EA</t>
  </si>
  <si>
    <t>Funding Agreement between ADC and Framework (Fritchley Court)</t>
  </si>
  <si>
    <t>FHA will deliver an 8 bed unit supported housing scheme providing move-on accommodation for households experiencing homelessness</t>
  </si>
  <si>
    <t>Fritchley Court</t>
  </si>
  <si>
    <t>TS25 - 07</t>
  </si>
  <si>
    <t>TS25 - 02</t>
  </si>
  <si>
    <t>TS25 - 03</t>
  </si>
  <si>
    <t>ADC1005859</t>
  </si>
  <si>
    <t>Kirkby Leisure Centre - Capital Improvements Ltd</t>
  </si>
  <si>
    <t xml:space="preserve">Expansion of the gym and soft play facilities and improvements to the BMS (Building Management System).at Kirkby Leisure Centre. </t>
  </si>
  <si>
    <t xml:space="preserve">Sport and Leisure Management Ltd (Everyone Active) </t>
  </si>
  <si>
    <t>2 Watling Drive, Sketchley Meadows, Hinkley, Leicester, LE10 3EY</t>
  </si>
  <si>
    <t>SMP licence</t>
  </si>
  <si>
    <t>Corporate SMP licence</t>
  </si>
  <si>
    <t>Smarter Pay Ltd</t>
  </si>
  <si>
    <t>32-36 Prospect Street Hul HU28PX</t>
  </si>
  <si>
    <t>DN759750</t>
  </si>
  <si>
    <t xml:space="preserve">Public Protection </t>
  </si>
  <si>
    <t xml:space="preserve">Public Protection solution </t>
  </si>
  <si>
    <t xml:space="preserve">IDOX Software Ltd </t>
  </si>
  <si>
    <t>Arthur House 41 Arthur Street Belfast. BT1 4GB</t>
  </si>
  <si>
    <t>AVC689653782</t>
  </si>
  <si>
    <t>Salary Sacrifice Additional Voluntary Contributions</t>
  </si>
  <si>
    <t>Human Resources</t>
  </si>
  <si>
    <t>Salary Sacrifice AVC’s</t>
  </si>
  <si>
    <t xml:space="preserve">My Money Matters, AVC Wise Limited </t>
  </si>
  <si>
    <t xml:space="preserve">5 Margaret Road, Romford, Essex, RM2 5SH </t>
  </si>
  <si>
    <t>7% of the employees AVC contributions</t>
  </si>
  <si>
    <t>`</t>
  </si>
  <si>
    <t>ADC1005199</t>
  </si>
  <si>
    <t>UKSPF Pre-Opening Support</t>
  </si>
  <si>
    <t xml:space="preserve">Pre-Opening Support for the ADMC project. The programme includes a series of events to support the ADMC in the pre-opening stages, such as the procurement of the operator, the development of the ADMC website, communication and marketing, stakeholder engagement and host/attend events.  </t>
  </si>
  <si>
    <t>3 Welford Road, Lutterworth, Leciestershire, LE17 6JZ</t>
  </si>
  <si>
    <t>ADCPS3</t>
  </si>
  <si>
    <t>Ashfield Transform your Future Programme</t>
  </si>
  <si>
    <t>Delivering person centred mentoring, employability skills support, and community-based activities &amp; events to support Young People that are either Not in Employment, Education or Training (NEET) or are at risk of becoming NEET, by helping them on their journey towards and into employment, education and training.</t>
  </si>
  <si>
    <t>Futures Advice, Skills and Employment Limited</t>
  </si>
  <si>
    <t>57 Maid Marian Way, Nottingham, Nottinghamshire, England, NG1 6GE</t>
  </si>
  <si>
    <t>ASDC0072-25-112</t>
  </si>
  <si>
    <t>Supply of specialist materials</t>
  </si>
  <si>
    <t>Operational Support - Housing</t>
  </si>
  <si>
    <t>Supply of specialist materials (shower pumps)</t>
  </si>
  <si>
    <t>AKW MEDI-CARE Limited</t>
  </si>
  <si>
    <t>Unit 404 Pointon Way, Hampton, Lovett, Droitwich Spa, Worcestershire, WR9 0LR</t>
  </si>
  <si>
    <t>Direct Award via EEM Framework EEM0072</t>
  </si>
  <si>
    <t>OC357628</t>
  </si>
  <si>
    <t>TF09 (CONS)</t>
  </si>
  <si>
    <t>Mini Competition on Pagabo Framework</t>
  </si>
  <si>
    <t>TF09 (SYST)</t>
  </si>
  <si>
    <t>Systra Planning Condition Discharge</t>
  </si>
  <si>
    <t>Traffic Consultant Services to aid in discharge of Planning Conditons for the Kingsway Park Sports Hub Development</t>
  </si>
  <si>
    <t>ESPO Call Off - 2015 PCRs</t>
  </si>
  <si>
    <t xml:space="preserve">TF09 (DES) </t>
  </si>
  <si>
    <t>TF15 (CONS)</t>
  </si>
  <si>
    <t>Sutton Lawn Sports Hub (Building Contract Award)</t>
  </si>
  <si>
    <t>Construction of new sports hub at Sutton Lawn inc. changing pavilion, car park and new football pitch</t>
  </si>
  <si>
    <t>Sutton Lawn Sports Hub (Pre Construction Services Agreement)</t>
  </si>
  <si>
    <t>PCSA for selected services to verify project works and costs before entering into the Builidng Contract ref: TF15 (CONS).</t>
  </si>
  <si>
    <t>ADC1004102 &amp; ADC1003844 
TF15 (PCSA)</t>
  </si>
  <si>
    <t>March 20205</t>
  </si>
  <si>
    <t>Systra Ltd,</t>
  </si>
  <si>
    <t xml:space="preserve"> 3rd Floor, 1 Carey Lane, London, England, EC2V 8AE</t>
  </si>
  <si>
    <t>NOTTSCC001
-DN783817-48930838</t>
  </si>
  <si>
    <t>Towns Fund Project Management</t>
  </si>
  <si>
    <t>To provide client side project management services to co-ordinate and mange the delivery of Towns Fund and Future High Street Fund projects. Support the coordination and input into developing and reporting to central government and the Councils internal governance procedures - awarded on behalf of Ashfield District Council through YPO 1141</t>
  </si>
  <si>
    <t>Reed Talent Solutions Ltd (trading as Consultancy+)</t>
  </si>
  <si>
    <t>Academy Court, 94 Chancery Lane, London. WC2A 1DT</t>
  </si>
  <si>
    <t>through YPO 1141 framework</t>
  </si>
  <si>
    <t>Seddon Construction Ltd</t>
  </si>
  <si>
    <t>Plodder Lane, Edge Fold, Bolton BL4 0NN</t>
  </si>
  <si>
    <t>1250HRA</t>
  </si>
  <si>
    <t>Beechwood Court Roof Replacement</t>
  </si>
  <si>
    <t>Design, replacement, supply and installation of the mono pitch roof, vertical hanging tiles, flat roof for the covered walkway, insulated flat roof and internal renovation to the Community Centre</t>
  </si>
  <si>
    <t>Total Contract Value VAT incl</t>
  </si>
  <si>
    <t xml:space="preserve">Total Contract Value ex VAT </t>
  </si>
  <si>
    <t>SME/VCSE</t>
  </si>
  <si>
    <t>SME</t>
  </si>
  <si>
    <t>VCSE</t>
  </si>
  <si>
    <t>The Coach House - 29 Kedleston Road - Derby DE22 1FL</t>
  </si>
  <si>
    <t>Occular Integration Ltd</t>
  </si>
  <si>
    <t>Mercateo UK Ltd (Unite EU)</t>
  </si>
  <si>
    <t>Procurred via ESPO framework as and when required</t>
  </si>
  <si>
    <t>ADT Site Services LTD</t>
  </si>
  <si>
    <t>Ferret Information Systems Ltd</t>
  </si>
  <si>
    <t>Quoation</t>
  </si>
  <si>
    <t>Resources and Business Transformation (Customer Experience)</t>
  </si>
  <si>
    <t>Security Services - static guard</t>
  </si>
  <si>
    <t>Tuntum Housing Association</t>
  </si>
  <si>
    <t>On demand service</t>
  </si>
  <si>
    <t>Andy Dean Business Solutions</t>
  </si>
  <si>
    <t>No further options to extend</t>
  </si>
  <si>
    <t>House on the Hill ITSM</t>
  </si>
  <si>
    <t xml:space="preserve">SaaS ITSM system used by ICT for service desk, asset &amp; problem management </t>
  </si>
  <si>
    <t>127 Stockport Road, Greater Manchester, UK, SK6 6AF</t>
  </si>
  <si>
    <t>ICT 2025</t>
  </si>
  <si>
    <t>House on the Hill Software Ltd</t>
  </si>
  <si>
    <t>TF09 (DES) - Kingsway Sports Hub Focus Consultant Ltd RIBA 5-6</t>
  </si>
  <si>
    <t xml:space="preserve">RIBAS Stage 5-6 Multi Consultancy Services to see the Kingsway Park Sport Hub Project to completion. </t>
  </si>
  <si>
    <t>FOCUS CONSULTANTS 2010 LLP</t>
  </si>
  <si>
    <t>18 St Christopher's Way, Pride Park, Derby, Derbyshire, United Kingdom, NG8 6AS</t>
  </si>
  <si>
    <t>Business Support for Highstreets - Hucknall &amp; Rurals</t>
  </si>
  <si>
    <t>Business Support for Highstreets - Kirkby &amp; Sutton</t>
  </si>
  <si>
    <t>Ashfield's Small Business Membership Programme</t>
  </si>
  <si>
    <t>Provide specialist in-person business advisory services to (SME) business owners located in highstret areas</t>
  </si>
  <si>
    <t xml:space="preserve">Training Course Broker Ltd (TA Cliffen Consulting) </t>
  </si>
  <si>
    <t>Together Futures Limited (TA Save The Highstreet)</t>
  </si>
  <si>
    <t>Federation for Small Businesses (FSB)</t>
  </si>
  <si>
    <t>Sir Frank Whittle Way, Blackpool Business Park, Blackpool, Lancashire, FY4 2FE</t>
  </si>
  <si>
    <t>Discounted membership packages available wih FSB for small business employing less than 20 people.</t>
  </si>
  <si>
    <t>01263540</t>
  </si>
  <si>
    <t>Contract will run until 31/3/26</t>
  </si>
  <si>
    <t>Flat A St Clemments Church Hall, Davey Close, London, N7 8BB</t>
  </si>
  <si>
    <t>1550310</t>
  </si>
  <si>
    <t>8 The Fieldings, Sutton-in-Ashfield, Ng17 2TF</t>
  </si>
  <si>
    <t>10855487</t>
  </si>
  <si>
    <t>ADC1005928</t>
  </si>
  <si>
    <t>ADC1006411</t>
  </si>
  <si>
    <t>ADC1006108</t>
  </si>
  <si>
    <t>Ashfield STEM Careers Education for Stakeholders Project</t>
  </si>
  <si>
    <t>The Three's Club Services Ltd</t>
  </si>
  <si>
    <t>Barkat House, 116-118 Finchley Road, London, NW3 5HT</t>
  </si>
  <si>
    <t>31/11/2025</t>
  </si>
  <si>
    <t>On track to finish build end of Nov '25</t>
  </si>
  <si>
    <t>managed Services for Temporary Agency Resources</t>
  </si>
  <si>
    <t>Framework set up by NCC &amp; used as required</t>
  </si>
  <si>
    <t>SLA 0715-v1</t>
  </si>
  <si>
    <t>3 x 1 year</t>
  </si>
  <si>
    <t>DN775675</t>
  </si>
  <si>
    <t>ADC1007185</t>
  </si>
  <si>
    <t>Supply of temporary contractor Planning Policy officer</t>
  </si>
  <si>
    <t>Supply of temporary contractor Planning Policy officer ( full time)</t>
  </si>
  <si>
    <t>Oyster Partnership</t>
  </si>
  <si>
    <t>Floor 2, 64 North Row, Mayfair, London, W1K 7DA</t>
  </si>
  <si>
    <t>1251HRA</t>
  </si>
  <si>
    <t>Aspley Court Heating &amp; Domestic Hot Water Replacement</t>
  </si>
  <si>
    <t>Design, supply and installation of replacement heating and domestic hot water provision (including associated works) to 25 individual flats and communal areas at Aspley Court in Sutton-in-Ashfield, Nottinghamshire</t>
  </si>
  <si>
    <t xml:space="preserve">DN773844 </t>
  </si>
  <si>
    <t>Servicing and maintenance of Social Fire Detection and Alarm Systems, Fixed Gaseous Fire Suppression Systems and Fixed Watermist Fire Protection Systems, including associated remedial and reactive works.</t>
  </si>
  <si>
    <t xml:space="preserve">Hoot Fire &amp; Security Ltd </t>
  </si>
  <si>
    <t>Ada Lovelace House Urban Road Kirkby in Ashfield Nottingham NG17 8BY</t>
  </si>
  <si>
    <t xml:space="preserve">This procurement was via Notts County Council DPS - DN763653, under Lot 13 Fire Protection of the Minor Construction Works and Maintenance </t>
  </si>
  <si>
    <t>ADC 1254GF</t>
  </si>
  <si>
    <t>Provision of Periodic Inspection and Testing of Fixed Electricals</t>
  </si>
  <si>
    <t xml:space="preserve">AST Electricial Solutions Ltd </t>
  </si>
  <si>
    <t>83-89 Phoenix Street Sutton In Ashfield Nottinghamshire NG17 4HL</t>
  </si>
  <si>
    <t>NOTTSCC-DN760145-51354314</t>
  </si>
  <si>
    <t>Language Services</t>
  </si>
  <si>
    <t>Customer Experience</t>
  </si>
  <si>
    <t>Foreign language translation</t>
  </si>
  <si>
    <t>Oncall Interpreters</t>
  </si>
  <si>
    <t>floor 3, 15 Bowling Green Lane, London EC1R0BD</t>
  </si>
  <si>
    <t>Est £10,500</t>
  </si>
  <si>
    <t>CCS framework RM6141</t>
  </si>
  <si>
    <t>Services provided have enable the project to reach PC. Guy Taylors will be responsible for the final certificate when defeats liability ends 06-10-26</t>
  </si>
  <si>
    <t>ESPO Framework - 2664-22</t>
  </si>
  <si>
    <t>Pagebo Framework - Medium Works 2023 - AVP-TEA-2002, Lot 3. 16th Jan 2023 - 2027. Mini Competition was held in Nov 2024.</t>
  </si>
  <si>
    <t>Partial demolition of existing sports pavilion and construction of new changing rooms and associated external works.
Demolition of existing bowls building and construction of new bowls pavilion and associated external works.
Public car park extension and refurbishment.
Drainage works to existing football pitches.
Conversion of cricket field to football pitches including cut and fill.</t>
  </si>
  <si>
    <t>TF09 (CONS) - Kingsway Sports Hub (Building Contract Award)</t>
  </si>
  <si>
    <t>TF09 (CONS) - Kingsway Park Sports Hub Pavilions &amp; Pitches - Construction Contract</t>
  </si>
  <si>
    <t>Partial demolition of existing sports pavilion and construction of new changing rooms and associated external works. Demolition of existing bowls building and construction of new bowls pavilion and associated external works. Public car park extension and refurbishment. Drainage works to existing football pitches. Conversion of cricket field to football pitches including cut and fill.</t>
  </si>
  <si>
    <t xml:space="preserve">Seddon Construction Limited </t>
  </si>
  <si>
    <t>Plodder Lane, Edge Fold, Bolton, Lancashire, BL4 0NN</t>
  </si>
  <si>
    <t>Pagebo Framework - Medium Works 2023 - AVP-TEA-2002, Lot 3</t>
  </si>
  <si>
    <t>LGRP 1030</t>
  </si>
  <si>
    <t>Recruitment - Interim Corporate Director of Resources &amp; S151 Officer</t>
  </si>
  <si>
    <t>Transformation</t>
  </si>
  <si>
    <t>Recruitment of a temporary placement to cover the vacant position relating to Interim Corporate Director of Resources &amp; S151 Officer</t>
  </si>
  <si>
    <t xml:space="preserve">Macildowie Associates Ltd </t>
  </si>
  <si>
    <t xml:space="preserve">6th Floor, WaterFront House, 35 Station St, Nottingham NG2 3DQ </t>
  </si>
  <si>
    <t>o3/11/2025</t>
  </si>
  <si>
    <t>Monthly or longer if required</t>
  </si>
  <si>
    <t>Mini Competition on Pagabo Framework - PCSA Works (The contract value was increased due to the addition of drainage condition surveying services.)</t>
  </si>
  <si>
    <t>ASDC0005-25-232</t>
  </si>
  <si>
    <t>Paints and Decorating materials</t>
  </si>
  <si>
    <t>Supply of Paints and Decorating materials</t>
  </si>
  <si>
    <t>Crown Paints Limited</t>
  </si>
  <si>
    <t>Crown House Hollins Road Darwen
Lancashire
BB3 0BG</t>
  </si>
  <si>
    <t>Direct Award EEM0005 lot 1</t>
  </si>
  <si>
    <t>OCID Ref #</t>
  </si>
  <si>
    <t>ocds-h6vhtk-0528dc</t>
  </si>
  <si>
    <t>Ashfield Economic Growth Strategy</t>
  </si>
  <si>
    <t>Ashfield District Council is commissioning an Economic Growth Strategy which will set out the objectives and actions which will help to deliver the economic commitments in our Corporate Plan, along with any other local economic ambitions which are identified during the development process</t>
  </si>
  <si>
    <t>SQW Limited</t>
  </si>
  <si>
    <t xml:space="preserve">Oxford Centre for Innovation Blue Boar Court 9 Alfred Street Oxford OX1 4EH </t>
  </si>
  <si>
    <t>DN765908</t>
  </si>
  <si>
    <t>Audit Provider For 2024-25 Housing Benefit Assurance Process</t>
  </si>
  <si>
    <t>Revenues and Benefits</t>
  </si>
  <si>
    <t xml:space="preserve">A Service Provider (Auditor) to audit Ashfield District Councils Housing Benefit (HB) Subsidy Grant claims, commencing with the subsidy period 1 April 2024 to 31 March 2025. (equivalent dates for any extension period), to meet the DWP requirements to give the DWP assurance of a valid and true claim. </t>
  </si>
  <si>
    <t xml:space="preserve">KPMG LLP </t>
  </si>
  <si>
    <t xml:space="preserve">12th Floor 15 Canada Square London E14 5GL </t>
  </si>
  <si>
    <t>0301540OC</t>
  </si>
  <si>
    <t>FleetWave SaaS Management Software</t>
  </si>
  <si>
    <t xml:space="preserve">FleetWave SaaS Advanced Subscription for Ashfield District Council. FleetWave 2 web based fleet, asset and workforce management software platform. Licensing for FW2 system </t>
  </si>
  <si>
    <t xml:space="preserve">Chevin Computer Systems Limited </t>
  </si>
  <si>
    <t>The Old School House Chapel Street Belper Derbyshire DE56 1AR</t>
  </si>
  <si>
    <t>ocds-h6vhtk-05a23c</t>
  </si>
  <si>
    <t>FOCUS CONSULTANTS  2010 LLP</t>
  </si>
  <si>
    <t>TF15 (DES) 
R-2025-TF15-Focus_
RIBA5-6</t>
  </si>
  <si>
    <t>ADC1007738</t>
  </si>
  <si>
    <t>1261GF</t>
  </si>
  <si>
    <t>Mechanical and Electrical Equipment Maintenance Services (2026-2029)</t>
  </si>
  <si>
    <t>Provision of planned preventative maintenance works and Emergency callout services (Reactive repairs) for M&amp;E equipment installed at various non-domestic sites owned or leased by the Authority.</t>
  </si>
  <si>
    <t>TBA</t>
  </si>
  <si>
    <t>Mystery Shopping</t>
  </si>
  <si>
    <t>Mystery Shopping (2 Waves)</t>
  </si>
  <si>
    <t xml:space="preserve">Mystery Shoppers Ltd </t>
  </si>
  <si>
    <t>Dalton House 60 Windsor Avenue London SW19 2RR</t>
  </si>
  <si>
    <t>£4935 in 2025/2026 &amp; £3940 in 2027/2028</t>
  </si>
  <si>
    <t>TF15 (SURV)</t>
  </si>
  <si>
    <t>TF15 (SURV) GRP Surveys at Sutton Lawn</t>
  </si>
  <si>
    <t>Desktop Stats Study &amp; On Site Underground Services In Advance of site excavations</t>
  </si>
  <si>
    <t xml:space="preserve">Premier Surveys Limited </t>
  </si>
  <si>
    <t>9 - 11 Lowater Street, Carlton, Nottingham, England, NG4 1JJ</t>
  </si>
  <si>
    <t>1264GF</t>
  </si>
  <si>
    <t>Lift Maintenance Services (2026-2029)</t>
  </si>
  <si>
    <t>The service to be provided includes the inspection, testing, maintenance, and servicing of the mechanical, hydraulic, and electrical equipment comprising passenger / goods lifts installed at various domestic and non-domestic sites owned or leased by Ashfield District Council</t>
  </si>
  <si>
    <t>Procurement via Notts County Council DPS</t>
  </si>
  <si>
    <t>1251GF</t>
  </si>
  <si>
    <t>Design, Supply and Installation of Replacement Heating and Domestic Hot Water Provision to Individual Flats and Communal Areas at Aspley Court, Sutton-in-Ashfield</t>
  </si>
  <si>
    <t xml:space="preserve">Provision of works in connection with heating and domestic hot water system replacement and associated works at Aspley Court in Sutton-in-Ashfield, Nottinghamshire. </t>
  </si>
  <si>
    <t>ADC1007699</t>
  </si>
  <si>
    <t>Kingsmill Reservoir Building PPM Package</t>
  </si>
  <si>
    <t>Planned Preventative Maintenance to Air Source Heat Pumps, Ventilation, Electric Heating Systems etc</t>
  </si>
  <si>
    <t xml:space="preserve">Selmec (Lincoln) Ltd </t>
  </si>
  <si>
    <t>Unit 10 Gateway Court Dankerwood Road Lincoln LN6 9UL</t>
  </si>
  <si>
    <t>AMS17649</t>
  </si>
  <si>
    <t>To supply and install a new fire roller shutter to the Idlewells Market Hall Precinct Side</t>
  </si>
  <si>
    <t xml:space="preserve">ADC Entrance Solutions </t>
  </si>
  <si>
    <t>Unit 1 &amp; 2 Apex Court Bassendale Road Bromborough Wirral CH62 3RE</t>
  </si>
  <si>
    <t>SPF11 (DES2)</t>
  </si>
  <si>
    <t>SPF11 (DES2) – Central Walk Design &amp; Cost Consultant RIBA S3-6 Services</t>
  </si>
  <si>
    <t>Multi-disciplinary team to develop RIBA stage 3 &amp; 4 Planning &amp; Tender Packs through to stage 5-6 Completion on site</t>
  </si>
  <si>
    <t xml:space="preserve">Pulse Associates Ltd Trading as Pulse Consult </t>
  </si>
  <si>
    <t xml:space="preserve">The Birkin Building, Ground Floor Ten Broadway, Nottingham, England, NG1 1PS </t>
  </si>
  <si>
    <t>ESPO Direct Award Call Off Framework</t>
  </si>
  <si>
    <t>neighbourhoods</t>
  </si>
  <si>
    <t>Project completion delayed</t>
  </si>
  <si>
    <t>One off</t>
  </si>
  <si>
    <t xml:space="preserve">ADC1007918 </t>
  </si>
  <si>
    <t>Purchase and Deployment of Water Quality Monitoring Equipment at Kingsmill Reservoir</t>
  </si>
  <si>
    <t>Water Quality Monitoring Equipment</t>
  </si>
  <si>
    <t xml:space="preserve">Xylem UK </t>
  </si>
  <si>
    <t>Private Road No.1 Colwick Industrial Estate Nottingham NG4 2AN Tel: 0115 940 0111</t>
  </si>
  <si>
    <t>One off purchase</t>
  </si>
  <si>
    <t>TF06 (FMG)</t>
  </si>
  <si>
    <t>FMG services in line with quote 11025</t>
  </si>
  <si>
    <t>Green Ashfield project carbon reduction project review in line with FMG quote 11025 dated 01/10/25</t>
  </si>
  <si>
    <t>FMG Consulting Ltd</t>
  </si>
  <si>
    <t>Bank House, Market Square, Congleton, Cheshire. CW12 1ET</t>
  </si>
  <si>
    <t>NOTTSCC001-DN796918-67886978</t>
  </si>
  <si>
    <t>Service Manager Commercial Development</t>
  </si>
  <si>
    <t>Temporary staff placement for the position of Service Manager Commercial Development</t>
  </si>
  <si>
    <t>6th Floor, Waterfront House, 35 Station St, Nottingham NG2 3DQ</t>
  </si>
  <si>
    <t>Further competition via the LGRP framework</t>
  </si>
  <si>
    <t>TS25-30</t>
  </si>
  <si>
    <t>Internal Ply Flush Doors</t>
  </si>
  <si>
    <t>Supply of Internal Ply Flush Doors</t>
  </si>
  <si>
    <t>Howdens Joinery Limited</t>
  </si>
  <si>
    <t>105 Wigmore Street, London, England, W1U 1QY</t>
  </si>
  <si>
    <t>DN797260</t>
  </si>
  <si>
    <t>Maintenance for FME Form</t>
  </si>
  <si>
    <t xml:space="preserve">Maintenance &amp; Technical Support for licence serial #AH48-4JXX-22U4 for 01/02/2026 - 31/01/2027 Co-termed Maintenance &amp; Technical Support for Serial #HD9F-N37P-23WB for 01/02/2026 - 31/01/2027 </t>
  </si>
  <si>
    <t xml:space="preserve">1Spatial Group Limited </t>
  </si>
  <si>
    <t xml:space="preserve">Unit F7, Stirling House, Cambridge Innovation Park, Denny End Road, Waterbeach Cambridge CB25 9PB </t>
  </si>
  <si>
    <t>G-Cloud 14 Framework Agreement
 (RM1557.14)</t>
  </si>
  <si>
    <t xml:space="preserve">Client side - Cost management and project management </t>
  </si>
  <si>
    <t>Regeneration/ Customer Experience</t>
  </si>
  <si>
    <t>Funding Agreement between ADC and Sherwood Forest Hospitals</t>
  </si>
  <si>
    <t>1201GF</t>
  </si>
  <si>
    <t>Idlewells Indoor Market Asbestos Remedial and Refurbishment Works</t>
  </si>
  <si>
    <t>Asbestos removal and remediation, toilet refurbishment, drainage replacement, hot-water and heating systems alteration works</t>
  </si>
  <si>
    <t>Option to extend with 3 months notice - rolling</t>
  </si>
  <si>
    <t>Option to extend rollover notice period of 3 months</t>
  </si>
  <si>
    <t>NOTTSCC001-DN802982-36263706</t>
  </si>
  <si>
    <t>Ashfield Depot Build</t>
  </si>
  <si>
    <t>Refurbishment works to Northern Depot Sutton in Ashfield</t>
  </si>
  <si>
    <t>Station Road, North Hykeham, Lincoln, Lincolnshire, LN6 3QX</t>
  </si>
  <si>
    <t>Acive</t>
  </si>
  <si>
    <t>two  x one year options - excercised</t>
  </si>
  <si>
    <t>009PSDS3b</t>
  </si>
  <si>
    <t>Technical Advisor Services</t>
  </si>
  <si>
    <t>To provide specific technical advise to ADC and Kinver business solutions in their role of contract administrators project managers and cost consultants for phase 2 of the PSDS project</t>
  </si>
  <si>
    <t>Market Street, Congleton, CW12 1ET</t>
  </si>
  <si>
    <t>31/11/2026</t>
  </si>
  <si>
    <t>07309324</t>
  </si>
  <si>
    <t>TS25-24</t>
  </si>
  <si>
    <t>TS25-28</t>
  </si>
  <si>
    <t>TS25-26</t>
  </si>
  <si>
    <t>Void Cleans Only</t>
  </si>
  <si>
    <t>Void Clears Olnly</t>
  </si>
  <si>
    <t>Wetroom Flooring</t>
  </si>
  <si>
    <t>To carry out the cleaning of void properties across the district</t>
  </si>
  <si>
    <t>To carry out the clearing of void properties across the district</t>
  </si>
  <si>
    <t>To replace./repair wet room flooring across the district</t>
  </si>
  <si>
    <t>AB Environmental Solutions Ltd</t>
  </si>
  <si>
    <t>Gelder Group Limited</t>
  </si>
  <si>
    <t>Yes - 1 Year</t>
  </si>
  <si>
    <t>Unit 4 Taylor Lane, Loscoe, Heanor, Derbyshire, DE75 7TA</t>
  </si>
  <si>
    <t>Adkins House, Raymond Way, Mill Way, Old Mill Lane Industrial Estate, Mansfield Woodhouse, Nottinghamshire, NG19 9BG</t>
  </si>
  <si>
    <t>Head Office Tillbridge Lane Sturton By Stow Lincoln. LN1 2DS</t>
  </si>
  <si>
    <t>TS24-29</t>
  </si>
  <si>
    <t>NA</t>
  </si>
  <si>
    <t>Highbourne House
Eldon Way
Crick
Northhampton
NN67SL</t>
  </si>
  <si>
    <t>City Plumbing Supplies Holding Ltd</t>
  </si>
  <si>
    <t>02489546</t>
  </si>
  <si>
    <t>DN782700</t>
  </si>
  <si>
    <t>00434724</t>
  </si>
  <si>
    <t>EEM Framework - Mini Competition 
Agreement reference: EEM0072</t>
  </si>
  <si>
    <t>EEM Framework - Mini Competition
 Agreement Reference:EEM 0072</t>
  </si>
  <si>
    <t>DN775495</t>
  </si>
  <si>
    <t>Framework set up by NCC to use as demand requires - see https://procontract.due-north.com/ContractsRegister/ViewContractDetails?contractId=5e60e1cc-1e36-f011-8136-005056b64545&amp;p=527b4bbd-5c58-e511-80ef-000c29c9ba21</t>
  </si>
  <si>
    <t>DN597562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</si>
</sst>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43" formatCode="_-* #,##0.00_-;\-* #,##0.00_-;_-* &quot;-&quot;??_-;_-@_-"/>
    <numFmt numFmtId="164" formatCode="&quot;£&quot;#,##0"/>
    <numFmt numFmtId="165" formatCode="dd/mm/yy;@"/>
    <numFmt numFmtId="166" formatCode="dd/mm/yyyy;@"/>
    <numFmt numFmtId="167" formatCode="&quot;£&quot;#,##0.00"/>
  </numFmts>
  <fonts count="23"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libri"/>
      <family val="2"/>
      <scheme val="minor"/>
    </font>
    <font>
      <sz val="12"/>
      <color rgb="FF000000"/>
      <name val="Calibri"/>
      <family val="2"/>
      <scheme val="minor"/>
    </font>
    <font>
      <sz val="12"/>
      <color theme="4" tint="-0.249977111117893"/>
      <name val="Calibri"/>
      <family val="2"/>
      <scheme val="minor"/>
    </font>
    <font>
      <u/>
      <sz val="12"/>
      <color theme="10"/>
      <name val="Calibri"/>
      <family val="2"/>
      <scheme val="minor"/>
    </font>
    <font>
      <sz val="12"/>
      <color rgb="FF0B0C0C"/>
      <name val="Calibri"/>
      <family val="2"/>
      <scheme val="minor"/>
    </font>
    <font>
      <sz val="11"/>
      <color theme="4" tint="-0.249977111117893"/>
      <name val="Calibri"/>
      <family val="2"/>
      <scheme val="minor"/>
    </font>
    <font>
      <sz val="11"/>
      <name val="Calibri"/>
      <family val="2"/>
      <scheme val="minor"/>
    </font>
    <font>
      <sz val="12"/>
      <color theme="1"/>
      <name val="Arial"/>
      <family val="2"/>
    </font>
    <font>
      <sz val="11"/>
      <color theme="1"/>
      <name val="Arial"/>
      <family val="2"/>
    </font>
    <font>
      <sz val="8"/>
      <name val="Calibri"/>
      <family val="2"/>
      <scheme val="minor"/>
    </font>
    <font>
      <sz val="12"/>
      <color rgb="FF1F1F1F"/>
      <name val="Arial"/>
      <family val="2"/>
    </font>
    <font>
      <sz val="10"/>
      <color rgb="FF000000"/>
      <name val="Calibri"/>
      <family val="2"/>
      <scheme val="minor"/>
    </font>
    <font>
      <i/>
      <sz val="12"/>
      <color rgb="FF1F1F1F"/>
      <name val="Calibri"/>
      <family val="2"/>
      <scheme val="minor"/>
    </font>
    <font>
      <sz val="11"/>
      <color rgb="FF000000"/>
      <name val="Arial"/>
      <family val="2"/>
    </font>
    <font>
      <sz val="10"/>
      <color rgb="FF0B0C0C"/>
      <name val="Arial"/>
      <family val="2"/>
    </font>
    <font>
      <sz val="11"/>
      <color rgb="FF0A0A0A"/>
      <name val="Arial"/>
      <family val="2"/>
    </font>
    <font>
      <sz val="10"/>
      <color rgb="FF474747"/>
      <name val="Arial"/>
      <family val="2"/>
    </font>
    <font>
      <sz val="10"/>
      <name val="Arial"/>
      <family val="2"/>
    </font>
  </fonts>
  <fills count="8">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207">
    <xf numFmtId="0" fontId="0" fillId="0" borderId="0" xfId="0"/>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166"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164" fontId="6" fillId="0" borderId="1" xfId="0" applyNumberFormat="1" applyFont="1" applyBorder="1" applyAlignment="1">
      <alignment horizontal="center" vertical="center" wrapText="1"/>
    </xf>
    <xf numFmtId="166" fontId="4" fillId="4"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0" fontId="4" fillId="6"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left" vertical="center" wrapText="1"/>
    </xf>
    <xf numFmtId="0" fontId="4" fillId="4" borderId="1" xfId="0"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3" borderId="1" xfId="0" applyFont="1" applyFill="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164" fontId="4"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6" fillId="4" borderId="1" xfId="0" applyFont="1" applyFill="1" applyBorder="1" applyAlignment="1">
      <alignment horizontal="center" vertical="center" wrapText="1"/>
    </xf>
    <xf numFmtId="164" fontId="4" fillId="0" borderId="5" xfId="0" applyNumberFormat="1" applyFont="1" applyBorder="1" applyAlignment="1">
      <alignment horizontal="center" vertical="center" wrapText="1"/>
    </xf>
    <xf numFmtId="166" fontId="4" fillId="0" borderId="5"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164" fontId="4" fillId="0" borderId="0" xfId="0" applyNumberFormat="1" applyFont="1" applyAlignment="1">
      <alignment horizontal="center" vertical="center" wrapText="1"/>
    </xf>
    <xf numFmtId="166"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 fontId="6"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0" fillId="0" borderId="1" xfId="0" applyBorder="1" applyAlignment="1">
      <alignment vertical="center" wrapText="1"/>
    </xf>
    <xf numFmtId="14" fontId="3" fillId="0" borderId="1" xfId="0" applyNumberFormat="1" applyFont="1" applyBorder="1" applyAlignment="1">
      <alignment horizontal="center" vertical="center"/>
    </xf>
    <xf numFmtId="166" fontId="11" fillId="0" borderId="1" xfId="0" applyNumberFormat="1" applyFont="1" applyBorder="1" applyAlignment="1">
      <alignment horizontal="center" vertical="center" wrapText="1"/>
    </xf>
    <xf numFmtId="0" fontId="6" fillId="4" borderId="1" xfId="0" applyFont="1" applyFill="1" applyBorder="1" applyAlignment="1">
      <alignment horizontal="left" vertical="center" wrapText="1"/>
    </xf>
    <xf numFmtId="164" fontId="4"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164" fontId="11"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0" fontId="0" fillId="0" borderId="1" xfId="0" applyBorder="1" applyAlignment="1">
      <alignment horizontal="center" vertical="center"/>
    </xf>
    <xf numFmtId="0" fontId="8" fillId="0" borderId="1" xfId="2" applyFont="1" applyBorder="1" applyAlignment="1">
      <alignment horizontal="left" vertical="center" wrapText="1"/>
    </xf>
    <xf numFmtId="0" fontId="4" fillId="0" borderId="7" xfId="0" applyFont="1" applyBorder="1" applyAlignment="1">
      <alignment horizontal="left" vertical="center" wrapText="1"/>
    </xf>
    <xf numFmtId="164" fontId="4" fillId="0" borderId="7" xfId="0" applyNumberFormat="1" applyFont="1" applyBorder="1" applyAlignment="1">
      <alignment horizontal="center" vertical="center" wrapText="1"/>
    </xf>
    <xf numFmtId="167" fontId="4" fillId="0" borderId="1" xfId="1" applyNumberFormat="1" applyFont="1" applyFill="1" applyBorder="1" applyAlignment="1">
      <alignment horizontal="center" vertical="center" wrapText="1"/>
    </xf>
    <xf numFmtId="1" fontId="3" fillId="0" borderId="1" xfId="0" applyNumberFormat="1" applyFont="1" applyBorder="1" applyAlignment="1">
      <alignment horizontal="left" vertical="center" wrapText="1"/>
    </xf>
    <xf numFmtId="166" fontId="3" fillId="4" borderId="1" xfId="0" applyNumberFormat="1" applyFont="1" applyFill="1" applyBorder="1" applyAlignment="1">
      <alignment horizontal="center" vertical="center" wrapText="1"/>
    </xf>
    <xf numFmtId="166" fontId="3" fillId="5" borderId="1" xfId="0" applyNumberFormat="1" applyFont="1" applyFill="1" applyBorder="1" applyAlignment="1">
      <alignment horizontal="center" vertical="center" wrapText="1"/>
    </xf>
    <xf numFmtId="0" fontId="4" fillId="4" borderId="0" xfId="0" applyFont="1" applyFill="1" applyAlignment="1">
      <alignment horizontal="center" vertical="center" wrapText="1"/>
    </xf>
    <xf numFmtId="166" fontId="6"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left" vertical="center" wrapText="1"/>
    </xf>
    <xf numFmtId="14" fontId="3"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16" fillId="0" borderId="1" xfId="0" applyFont="1" applyBorder="1" applyAlignment="1">
      <alignment horizontal="center"/>
    </xf>
    <xf numFmtId="6" fontId="3" fillId="0" borderId="1" xfId="0" applyNumberFormat="1" applyFont="1" applyBorder="1" applyAlignment="1">
      <alignment vertical="center"/>
    </xf>
    <xf numFmtId="0" fontId="3" fillId="0" borderId="1" xfId="0" applyFont="1" applyBorder="1"/>
    <xf numFmtId="167" fontId="5" fillId="2" borderId="1" xfId="1" applyNumberFormat="1" applyFont="1" applyFill="1" applyBorder="1" applyAlignment="1">
      <alignment horizontal="center" vertical="center" wrapText="1"/>
    </xf>
    <xf numFmtId="167" fontId="4" fillId="0" borderId="1" xfId="0" applyNumberFormat="1" applyFont="1" applyBorder="1" applyAlignment="1">
      <alignment horizontal="center" vertical="center" wrapText="1"/>
    </xf>
    <xf numFmtId="167" fontId="4" fillId="0" borderId="6" xfId="1" applyNumberFormat="1" applyFont="1" applyFill="1" applyBorder="1" applyAlignment="1">
      <alignment horizontal="center" vertical="center" wrapText="1"/>
    </xf>
    <xf numFmtId="167" fontId="6" fillId="0" borderId="1" xfId="1" applyNumberFormat="1" applyFont="1" applyFill="1" applyBorder="1" applyAlignment="1">
      <alignment horizontal="center" vertical="center" wrapText="1"/>
    </xf>
    <xf numFmtId="167" fontId="4" fillId="4" borderId="1" xfId="1" applyNumberFormat="1" applyFont="1" applyFill="1" applyBorder="1" applyAlignment="1">
      <alignment horizontal="center" vertical="center" wrapText="1"/>
    </xf>
    <xf numFmtId="167" fontId="3" fillId="0" borderId="1" xfId="0" applyNumberFormat="1" applyFont="1" applyBorder="1" applyAlignment="1">
      <alignment horizontal="center" vertical="center"/>
    </xf>
    <xf numFmtId="167" fontId="6" fillId="4" borderId="1" xfId="1" applyNumberFormat="1" applyFont="1" applyFill="1" applyBorder="1" applyAlignment="1">
      <alignment horizontal="center" vertical="center" wrapText="1"/>
    </xf>
    <xf numFmtId="167" fontId="4" fillId="0" borderId="2" xfId="1" applyNumberFormat="1" applyFont="1" applyFill="1" applyBorder="1" applyAlignment="1">
      <alignment horizontal="center" vertical="center" wrapText="1"/>
    </xf>
    <xf numFmtId="167" fontId="4" fillId="0" borderId="5" xfId="1" applyNumberFormat="1" applyFont="1" applyFill="1" applyBorder="1" applyAlignment="1">
      <alignment horizontal="center" vertical="center" wrapText="1"/>
    </xf>
    <xf numFmtId="167" fontId="11" fillId="0" borderId="1" xfId="1" applyNumberFormat="1" applyFont="1" applyFill="1" applyBorder="1" applyAlignment="1">
      <alignment horizontal="center" vertical="center" wrapText="1"/>
    </xf>
    <xf numFmtId="167" fontId="3" fillId="0" borderId="1" xfId="0" applyNumberFormat="1" applyFont="1" applyBorder="1" applyAlignment="1">
      <alignment horizontal="center" vertical="center" wrapText="1"/>
    </xf>
    <xf numFmtId="167" fontId="0" fillId="0" borderId="1" xfId="0" applyNumberFormat="1" applyBorder="1" applyAlignment="1">
      <alignment horizontal="center" vertical="center"/>
    </xf>
    <xf numFmtId="167" fontId="4" fillId="0" borderId="0" xfId="1" applyNumberFormat="1" applyFont="1" applyFill="1" applyBorder="1" applyAlignment="1">
      <alignment horizontal="center" vertical="center" wrapText="1"/>
    </xf>
    <xf numFmtId="0" fontId="3" fillId="0" borderId="1" xfId="0" applyFont="1" applyBorder="1" applyAlignment="1">
      <alignment wrapText="1"/>
    </xf>
    <xf numFmtId="0" fontId="6" fillId="0" borderId="1" xfId="0" applyFont="1" applyBorder="1" applyAlignment="1">
      <alignment horizontal="center"/>
    </xf>
    <xf numFmtId="0" fontId="13" fillId="0" borderId="1" xfId="0" applyFont="1" applyBorder="1" applyAlignment="1">
      <alignment horizontal="center" vertical="center"/>
    </xf>
    <xf numFmtId="14" fontId="4" fillId="6" borderId="1" xfId="0" applyNumberFormat="1" applyFont="1" applyFill="1" applyBorder="1" applyAlignment="1">
      <alignment horizontal="center" vertical="center" wrapText="1"/>
    </xf>
    <xf numFmtId="0" fontId="11" fillId="0" borderId="0" xfId="0" applyFont="1" applyAlignment="1">
      <alignment horizontal="left" vertical="center" wrapText="1"/>
    </xf>
    <xf numFmtId="0" fontId="0" fillId="0" borderId="0" xfId="0" applyAlignment="1">
      <alignment vertical="center"/>
    </xf>
    <xf numFmtId="0" fontId="11" fillId="0" borderId="1" xfId="0" applyFont="1" applyBorder="1" applyAlignment="1">
      <alignment horizontal="left" vertical="top" wrapText="1"/>
    </xf>
    <xf numFmtId="0" fontId="15" fillId="0" borderId="1" xfId="0" applyFont="1" applyBorder="1" applyAlignment="1">
      <alignment vertical="center" wrapText="1"/>
    </xf>
    <xf numFmtId="165" fontId="11"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6" fillId="7" borderId="1" xfId="0" applyFont="1" applyFill="1" applyBorder="1" applyAlignment="1">
      <alignment horizontal="left" vertical="center" wrapText="1"/>
    </xf>
    <xf numFmtId="0" fontId="3" fillId="0" borderId="2" xfId="0" applyFont="1" applyBorder="1" applyAlignment="1">
      <alignment horizontal="center" vertical="center"/>
    </xf>
    <xf numFmtId="0" fontId="12" fillId="0" borderId="0" xfId="0" applyFont="1" applyAlignment="1">
      <alignment vertical="center"/>
    </xf>
    <xf numFmtId="167" fontId="11" fillId="0" borderId="0" xfId="1" applyNumberFormat="1" applyFont="1" applyFill="1" applyBorder="1" applyAlignment="1">
      <alignment horizontal="center" vertical="center" wrapText="1"/>
    </xf>
    <xf numFmtId="0" fontId="12" fillId="0" borderId="1" xfId="0" applyFont="1" applyBorder="1" applyAlignment="1">
      <alignment horizontal="center" vertical="center"/>
    </xf>
    <xf numFmtId="0" fontId="11" fillId="0" borderId="1" xfId="0" applyFont="1" applyBorder="1"/>
    <xf numFmtId="164" fontId="4" fillId="0" borderId="8" xfId="0" applyNumberFormat="1" applyFont="1" applyBorder="1" applyAlignment="1">
      <alignment horizontal="center" vertical="center" wrapText="1"/>
    </xf>
    <xf numFmtId="166" fontId="11" fillId="4" borderId="1" xfId="0" applyNumberFormat="1" applyFont="1" applyFill="1" applyBorder="1" applyAlignment="1">
      <alignment horizontal="center" vertical="center" wrapText="1"/>
    </xf>
    <xf numFmtId="0" fontId="4" fillId="4" borderId="5" xfId="0" applyFont="1" applyFill="1" applyBorder="1" applyAlignment="1">
      <alignment horizontal="left" vertical="center" wrapText="1"/>
    </xf>
    <xf numFmtId="167" fontId="3" fillId="0" borderId="2" xfId="0" applyNumberFormat="1" applyFont="1" applyBorder="1" applyAlignment="1">
      <alignment vertical="center"/>
    </xf>
    <xf numFmtId="0" fontId="3" fillId="0" borderId="2" xfId="0" applyFont="1" applyBorder="1"/>
    <xf numFmtId="49" fontId="4"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vertical="center"/>
    </xf>
    <xf numFmtId="0" fontId="12" fillId="0" borderId="1" xfId="0" applyFont="1" applyBorder="1" applyAlignment="1">
      <alignment vertical="center"/>
    </xf>
    <xf numFmtId="0" fontId="4" fillId="6" borderId="1" xfId="0" applyFont="1" applyFill="1" applyBorder="1" applyAlignment="1">
      <alignment horizontal="left" vertical="center" wrapText="1"/>
    </xf>
    <xf numFmtId="0" fontId="4" fillId="4" borderId="5" xfId="0" applyFont="1" applyFill="1" applyBorder="1" applyAlignment="1">
      <alignment horizontal="center" vertical="center" wrapText="1"/>
    </xf>
    <xf numFmtId="8" fontId="4" fillId="0" borderId="1" xfId="0" applyNumberFormat="1" applyFont="1" applyBorder="1" applyAlignment="1">
      <alignment horizontal="center" vertical="center" wrapText="1"/>
    </xf>
    <xf numFmtId="167" fontId="4" fillId="0" borderId="7" xfId="1" applyNumberFormat="1" applyFont="1" applyFill="1" applyBorder="1" applyAlignment="1">
      <alignment horizontal="center" vertical="center" wrapText="1"/>
    </xf>
    <xf numFmtId="166" fontId="4" fillId="0" borderId="7"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1" fontId="6" fillId="4" borderId="1" xfId="0" applyNumberFormat="1" applyFont="1" applyFill="1" applyBorder="1" applyAlignment="1">
      <alignment horizontal="left" vertical="center" wrapText="1"/>
    </xf>
    <xf numFmtId="0" fontId="3" fillId="0" borderId="5" xfId="0" applyFont="1" applyBorder="1" applyAlignment="1">
      <alignment horizontal="left" vertical="center" wrapText="1"/>
    </xf>
    <xf numFmtId="0" fontId="0" fillId="0" borderId="1" xfId="0" applyBorder="1" applyAlignment="1">
      <alignment vertical="center"/>
    </xf>
    <xf numFmtId="166" fontId="4" fillId="4" borderId="5" xfId="0" applyNumberFormat="1" applyFont="1" applyFill="1" applyBorder="1" applyAlignment="1">
      <alignment horizontal="center" vertical="center" wrapText="1"/>
    </xf>
    <xf numFmtId="0" fontId="7" fillId="0" borderId="5" xfId="0" applyFont="1" applyBorder="1" applyAlignment="1">
      <alignment horizontal="left" vertical="center" wrapText="1"/>
    </xf>
    <xf numFmtId="0" fontId="4" fillId="0" borderId="1" xfId="0" quotePrefix="1" applyFont="1" applyBorder="1" applyAlignment="1">
      <alignment horizontal="left" vertical="center" wrapText="1"/>
    </xf>
    <xf numFmtId="165" fontId="4" fillId="0" borderId="5" xfId="0" applyNumberFormat="1" applyFont="1" applyBorder="1" applyAlignment="1">
      <alignment horizontal="left" vertical="center" wrapText="1"/>
    </xf>
    <xf numFmtId="0" fontId="6" fillId="4" borderId="5" xfId="0" applyFont="1" applyFill="1" applyBorder="1" applyAlignment="1">
      <alignment horizontal="center" vertical="center" wrapText="1"/>
    </xf>
    <xf numFmtId="0" fontId="11" fillId="0" borderId="0" xfId="0" applyFont="1" applyAlignment="1">
      <alignment horizontal="center" vertical="center" wrapText="1"/>
    </xf>
    <xf numFmtId="166" fontId="11" fillId="0" borderId="0" xfId="0" applyNumberFormat="1" applyFont="1" applyAlignment="1">
      <alignment horizontal="center" vertical="center" wrapText="1"/>
    </xf>
    <xf numFmtId="0" fontId="12" fillId="0" borderId="0" xfId="0" applyFont="1" applyAlignment="1">
      <alignment horizontal="center" vertical="center"/>
    </xf>
    <xf numFmtId="0" fontId="18" fillId="0" borderId="0" xfId="0" applyFont="1" applyAlignment="1">
      <alignment vertical="center"/>
    </xf>
    <xf numFmtId="0" fontId="11" fillId="4" borderId="0" xfId="0" applyFont="1" applyFill="1" applyAlignment="1">
      <alignment horizontal="center" vertical="center" wrapText="1"/>
    </xf>
    <xf numFmtId="0" fontId="0" fillId="0" borderId="0" xfId="0" applyAlignment="1">
      <alignment horizontal="center"/>
    </xf>
    <xf numFmtId="0" fontId="0" fillId="0" borderId="0" xfId="0" applyAlignment="1">
      <alignment vertical="center" wrapText="1"/>
    </xf>
    <xf numFmtId="166" fontId="4" fillId="4" borderId="0" xfId="0" applyNumberFormat="1" applyFont="1" applyFill="1" applyAlignment="1">
      <alignment horizontal="center" vertical="center" wrapText="1"/>
    </xf>
    <xf numFmtId="0" fontId="4" fillId="0" borderId="5" xfId="0" quotePrefix="1" applyFont="1" applyBorder="1" applyAlignment="1">
      <alignment horizontal="center" vertical="center" wrapText="1"/>
    </xf>
    <xf numFmtId="0" fontId="3" fillId="0" borderId="7" xfId="0" applyFont="1" applyBorder="1" applyAlignment="1">
      <alignment horizontal="center" vertical="center"/>
    </xf>
    <xf numFmtId="0" fontId="4" fillId="0" borderId="8" xfId="0" applyFont="1" applyBorder="1" applyAlignment="1">
      <alignment horizontal="left" vertical="center" wrapText="1"/>
    </xf>
    <xf numFmtId="167" fontId="4" fillId="0" borderId="8" xfId="1" applyNumberFormat="1" applyFont="1" applyFill="1" applyBorder="1" applyAlignment="1">
      <alignment horizontal="center" vertical="center" wrapText="1"/>
    </xf>
    <xf numFmtId="166" fontId="4"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165" fontId="4" fillId="0" borderId="8" xfId="0" applyNumberFormat="1" applyFont="1" applyBorder="1" applyAlignment="1">
      <alignment horizontal="center" vertical="center" wrapText="1"/>
    </xf>
    <xf numFmtId="166" fontId="4" fillId="4" borderId="7" xfId="0" applyNumberFormat="1" applyFont="1" applyFill="1" applyBorder="1" applyAlignment="1">
      <alignment horizontal="center" vertical="center" wrapText="1"/>
    </xf>
    <xf numFmtId="0" fontId="22" fillId="0" borderId="1" xfId="0" applyFont="1" applyBorder="1" applyAlignment="1">
      <alignment vertical="center"/>
    </xf>
    <xf numFmtId="0" fontId="22" fillId="0" borderId="1" xfId="0" applyFont="1" applyBorder="1"/>
    <xf numFmtId="0" fontId="20" fillId="0" borderId="1" xfId="0" applyFont="1" applyBorder="1" applyAlignment="1">
      <alignment vertical="center"/>
    </xf>
    <xf numFmtId="0" fontId="21" fillId="0" borderId="1" xfId="0" applyFont="1" applyBorder="1" applyAlignment="1">
      <alignment vertical="center"/>
    </xf>
    <xf numFmtId="49" fontId="3" fillId="0" borderId="1" xfId="0" applyNumberFormat="1" applyFont="1" applyBorder="1" applyAlignment="1">
      <alignment horizontal="center" vertical="center"/>
    </xf>
    <xf numFmtId="0" fontId="3" fillId="0" borderId="7"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xf numFmtId="0" fontId="4" fillId="4" borderId="0" xfId="0" applyFont="1" applyFill="1" applyAlignment="1">
      <alignment horizontal="left" vertical="center" wrapText="1"/>
    </xf>
    <xf numFmtId="0" fontId="3" fillId="0" borderId="7" xfId="0" applyFont="1" applyBorder="1" applyAlignment="1">
      <alignment horizontal="left" vertical="center"/>
    </xf>
    <xf numFmtId="0" fontId="4" fillId="3" borderId="0" xfId="0" applyFont="1" applyFill="1" applyAlignment="1">
      <alignment horizontal="left" vertical="center" wrapText="1"/>
    </xf>
    <xf numFmtId="0" fontId="4" fillId="4" borderId="7" xfId="0" applyFont="1" applyFill="1" applyBorder="1" applyAlignment="1">
      <alignment horizontal="left" vertical="center" wrapText="1"/>
    </xf>
    <xf numFmtId="0" fontId="4" fillId="4" borderId="2" xfId="0" applyFont="1" applyFill="1" applyBorder="1" applyAlignment="1">
      <alignment horizontal="left" vertical="center" wrapText="1"/>
    </xf>
    <xf numFmtId="0" fontId="3" fillId="0" borderId="0" xfId="0" applyFont="1" applyAlignment="1">
      <alignment horizontal="left" vertical="center" wrapText="1"/>
    </xf>
    <xf numFmtId="0" fontId="12" fillId="0" borderId="5" xfId="0" applyFont="1" applyBorder="1" applyAlignment="1">
      <alignment vertical="center"/>
    </xf>
    <xf numFmtId="0" fontId="3" fillId="0" borderId="7" xfId="0" applyFont="1" applyBorder="1" applyAlignment="1">
      <alignment horizontal="center" vertical="center" wrapText="1"/>
    </xf>
    <xf numFmtId="0" fontId="6" fillId="4" borderId="7" xfId="0" applyFont="1" applyFill="1" applyBorder="1" applyAlignment="1">
      <alignment horizontal="center" vertical="center" wrapText="1"/>
    </xf>
    <xf numFmtId="0" fontId="12" fillId="0" borderId="2" xfId="0" applyFont="1" applyBorder="1" applyAlignment="1">
      <alignment horizontal="center" vertical="center"/>
    </xf>
    <xf numFmtId="0" fontId="4"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3" borderId="2" xfId="0" applyFont="1" applyFill="1" applyBorder="1" applyAlignment="1">
      <alignment horizontal="center" vertical="center" wrapText="1"/>
    </xf>
    <xf numFmtId="0" fontId="3" fillId="0" borderId="0" xfId="0" applyFont="1" applyAlignment="1">
      <alignment horizontal="left" vertical="center"/>
    </xf>
    <xf numFmtId="0" fontId="3" fillId="0" borderId="5" xfId="0" applyFont="1" applyBorder="1" applyAlignment="1">
      <alignment vertical="center" wrapText="1"/>
    </xf>
    <xf numFmtId="0" fontId="9" fillId="0" borderId="1" xfId="0" applyFont="1" applyBorder="1" applyAlignment="1">
      <alignment vertical="center" wrapText="1"/>
    </xf>
    <xf numFmtId="0" fontId="3" fillId="0" borderId="5" xfId="0" applyFont="1" applyBorder="1" applyAlignment="1">
      <alignment vertical="center"/>
    </xf>
    <xf numFmtId="0" fontId="0" fillId="0" borderId="1" xfId="0" applyBorder="1"/>
    <xf numFmtId="0" fontId="9" fillId="0" borderId="1" xfId="0" applyFont="1" applyBorder="1" applyAlignment="1">
      <alignment horizontal="left" vertical="center"/>
    </xf>
    <xf numFmtId="6" fontId="3" fillId="0" borderId="0" xfId="0" applyNumberFormat="1" applyFont="1" applyAlignment="1">
      <alignment horizontal="center" vertical="center"/>
    </xf>
    <xf numFmtId="164" fontId="3" fillId="0" borderId="7" xfId="0" applyNumberFormat="1" applyFont="1" applyBorder="1" applyAlignment="1">
      <alignment horizontal="center" vertical="center" wrapText="1"/>
    </xf>
    <xf numFmtId="8" fontId="3" fillId="0" borderId="1" xfId="0" applyNumberFormat="1" applyFont="1" applyBorder="1" applyAlignment="1">
      <alignment vertical="center"/>
    </xf>
    <xf numFmtId="164" fontId="4" fillId="4" borderId="5" xfId="0" applyNumberFormat="1" applyFont="1" applyFill="1" applyBorder="1" applyAlignment="1">
      <alignment horizontal="center" vertical="center" wrapText="1"/>
    </xf>
    <xf numFmtId="167" fontId="3" fillId="0" borderId="7" xfId="0" applyNumberFormat="1" applyFont="1" applyBorder="1" applyAlignment="1">
      <alignment horizontal="center" vertical="center" wrapText="1"/>
    </xf>
    <xf numFmtId="167" fontId="3" fillId="0" borderId="5" xfId="0" applyNumberFormat="1" applyFont="1" applyBorder="1" applyAlignment="1">
      <alignment horizontal="center" vertical="center"/>
    </xf>
    <xf numFmtId="6" fontId="3" fillId="0" borderId="5" xfId="0" applyNumberFormat="1" applyFont="1" applyBorder="1" applyAlignment="1">
      <alignment vertical="center"/>
    </xf>
    <xf numFmtId="167" fontId="9" fillId="0" borderId="1" xfId="0" applyNumberFormat="1" applyFont="1" applyBorder="1" applyAlignment="1">
      <alignment horizontal="center" vertical="center"/>
    </xf>
    <xf numFmtId="4" fontId="3" fillId="0" borderId="1" xfId="0" applyNumberFormat="1" applyFont="1" applyBorder="1" applyAlignment="1">
      <alignment horizontal="center" vertical="center" wrapText="1"/>
    </xf>
    <xf numFmtId="6" fontId="3" fillId="0" borderId="7" xfId="0" applyNumberFormat="1" applyFont="1" applyBorder="1" applyAlignment="1">
      <alignment vertical="center"/>
    </xf>
    <xf numFmtId="167" fontId="4" fillId="4" borderId="0" xfId="1" applyNumberFormat="1" applyFont="1" applyFill="1" applyBorder="1" applyAlignment="1">
      <alignment horizontal="center" vertical="center" wrapText="1"/>
    </xf>
    <xf numFmtId="8" fontId="19" fillId="0" borderId="1" xfId="0" applyNumberFormat="1" applyFont="1" applyBorder="1" applyAlignment="1">
      <alignment horizontal="center" vertical="center"/>
    </xf>
    <xf numFmtId="167" fontId="3" fillId="0" borderId="0" xfId="0" applyNumberFormat="1" applyFont="1" applyAlignment="1">
      <alignment horizontal="center" vertical="center"/>
    </xf>
    <xf numFmtId="166" fontId="3" fillId="0" borderId="7" xfId="0" applyNumberFormat="1" applyFont="1" applyBorder="1" applyAlignment="1">
      <alignment horizontal="center" vertical="center" wrapText="1"/>
    </xf>
    <xf numFmtId="166" fontId="4" fillId="4" borderId="6" xfId="0" applyNumberFormat="1" applyFont="1" applyFill="1" applyBorder="1" applyAlignment="1">
      <alignment horizontal="center" vertical="center" wrapText="1"/>
    </xf>
    <xf numFmtId="14" fontId="4" fillId="0" borderId="0" xfId="0" applyNumberFormat="1" applyFont="1" applyAlignment="1">
      <alignment horizontal="center" vertical="center" wrapText="1"/>
    </xf>
    <xf numFmtId="0" fontId="6" fillId="0" borderId="5" xfId="0" applyFont="1" applyBorder="1" applyAlignment="1">
      <alignment horizontal="center" vertical="center" wrapText="1"/>
    </xf>
    <xf numFmtId="165" fontId="4" fillId="4" borderId="5" xfId="0" applyNumberFormat="1" applyFont="1" applyFill="1" applyBorder="1" applyAlignment="1">
      <alignment horizontal="center" vertical="center" wrapText="1"/>
    </xf>
    <xf numFmtId="0" fontId="3" fillId="0" borderId="7" xfId="0" quotePrefix="1" applyFont="1" applyBorder="1" applyAlignment="1">
      <alignment horizontal="center" vertical="center" wrapText="1"/>
    </xf>
    <xf numFmtId="0" fontId="3" fillId="0" borderId="5" xfId="0" applyFont="1" applyBorder="1" applyAlignment="1">
      <alignment horizontal="center" vertical="center"/>
    </xf>
    <xf numFmtId="0" fontId="17" fillId="0" borderId="1" xfId="0" applyFont="1" applyBorder="1" applyAlignment="1">
      <alignment horizontal="center"/>
    </xf>
    <xf numFmtId="0" fontId="0" fillId="0" borderId="1" xfId="0" applyBorder="1" applyAlignment="1">
      <alignment horizontal="center" vertical="top"/>
    </xf>
    <xf numFmtId="0" fontId="3" fillId="0" borderId="0" xfId="0" applyFont="1" applyAlignment="1">
      <alignment horizontal="center" vertical="center"/>
    </xf>
    <xf numFmtId="0" fontId="4" fillId="0" borderId="7" xfId="0" quotePrefix="1" applyFont="1" applyBorder="1" applyAlignment="1">
      <alignment horizontal="center" vertical="center" wrapText="1"/>
    </xf>
    <xf numFmtId="0" fontId="6" fillId="0" borderId="6" xfId="0" applyFont="1" applyBorder="1" applyAlignment="1">
      <alignment horizontal="center"/>
    </xf>
    <xf numFmtId="0" fontId="4" fillId="0" borderId="0" xfId="0" applyFont="1" applyAlignment="1">
      <alignment horizontal="right" wrapText="1"/>
    </xf>
    <xf numFmtId="0" fontId="10" fillId="0" borderId="1" xfId="0" applyFont="1" applyBorder="1" applyAlignment="1">
      <alignment horizontal="center" vertical="center" wrapText="1"/>
    </xf>
    <xf numFmtId="0" fontId="3" fillId="0" borderId="8" xfId="0" applyFont="1"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rk.Jenks" id="{58480389-72B5-429A-992E-8E014DF1F063}" userId="S::Mark.Jenks@ashfield.gov.uk::99de2307-d4cd-40a9-9083-75081f252494" providerId="AD"/>
  <person displayName="Josh.Rowley" id="{7FA0B77C-B26C-4437-86B1-A39F3F12C89F}" userId="S::Josh.Rowley@ashfield.gov.uk::293998a4-9b29-4a67-b851-f18af53567e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76" dT="2025-10-15T08:24:08.69" personId="{58480389-72B5-429A-992E-8E014DF1F063}" id="{A174DC2C-8B03-4187-9FED-BD3D92A5004E}" done="1">
    <text>Hi Josh, do we have a double entry here with row 153.</text>
  </threadedComment>
  <threadedComment ref="A76" dT="2025-10-15T08:55:23.04" personId="{7FA0B77C-B26C-4437-86B1-A39F3F12C89F}" id="{2CCBACB7-6FC5-45A5-B3E5-44695BC83D79}" parentId="{A174DC2C-8B03-4187-9FED-BD3D92A5004E}">
    <text>Yep, row 153 deleted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newark-sherwooddc.gov.uk/media/newark-and-sherwood/images-and-files/cctv/201604CCTVPolicy.pdf"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7A344-5EC7-4DE8-881E-E0CCE1231174}">
  <sheetPr>
    <tabColor rgb="FFFFC000"/>
  </sheetPr>
  <dimension ref="A1:T204"/>
  <sheetViews>
    <sheetView tabSelected="1" topLeftCell="C38" zoomScale="55" zoomScaleNormal="55" workbookViewId="0">
      <selection activeCell="E40" sqref="E40"/>
    </sheetView>
  </sheetViews>
  <sheetFormatPr defaultColWidth="9.453125" defaultRowHeight="15.5" x14ac:dyDescent="0.35"/>
  <cols>
    <col min="1" max="1" width="21.54296875" style="39" customWidth="1"/>
    <col min="2" max="2" width="51.453125" style="39" customWidth="1"/>
    <col min="3" max="3" width="44.1796875" style="39" customWidth="1"/>
    <col min="4" max="4" width="24.54296875" style="9" customWidth="1"/>
    <col min="5" max="5" width="38.54296875" style="39" customWidth="1"/>
    <col min="6" max="6" width="26.54296875" style="39" customWidth="1"/>
    <col min="7" max="7" width="39.453125" style="39" customWidth="1"/>
    <col min="8" max="9" width="16.54296875" style="48" customWidth="1"/>
    <col min="10" max="10" width="25.54296875" style="95" customWidth="1"/>
    <col min="11" max="11" width="16.54296875" style="48" customWidth="1"/>
    <col min="12" max="12" width="17.54296875" style="49" customWidth="1"/>
    <col min="13" max="13" width="19.453125" style="49" customWidth="1"/>
    <col min="14" max="14" width="30" style="9" customWidth="1"/>
    <col min="15" max="15" width="15.54296875" style="50" customWidth="1"/>
    <col min="16" max="16" width="17.54296875" style="9" customWidth="1"/>
    <col min="17" max="18" width="23.453125" style="9" customWidth="1"/>
    <col min="19" max="19" width="36.453125" style="39" customWidth="1"/>
    <col min="20" max="20" width="20.453125" style="9" customWidth="1"/>
    <col min="21" max="16384" width="9.453125" style="9"/>
  </cols>
  <sheetData>
    <row r="1" spans="1:20" ht="31" x14ac:dyDescent="0.35">
      <c r="A1" s="5" t="s">
        <v>0</v>
      </c>
      <c r="B1" s="5" t="s">
        <v>1014</v>
      </c>
      <c r="C1" s="5" t="s">
        <v>1</v>
      </c>
      <c r="D1" s="4" t="s">
        <v>2</v>
      </c>
      <c r="E1" s="5" t="s">
        <v>3</v>
      </c>
      <c r="F1" s="5" t="s">
        <v>4</v>
      </c>
      <c r="G1" s="5" t="s">
        <v>631</v>
      </c>
      <c r="H1" s="6" t="s">
        <v>5</v>
      </c>
      <c r="I1" s="6" t="s">
        <v>910</v>
      </c>
      <c r="J1" s="83" t="s">
        <v>909</v>
      </c>
      <c r="K1" s="6" t="s">
        <v>6</v>
      </c>
      <c r="L1" s="7" t="s">
        <v>7</v>
      </c>
      <c r="M1" s="7" t="s">
        <v>8</v>
      </c>
      <c r="N1" s="4" t="s">
        <v>9</v>
      </c>
      <c r="O1" s="8" t="s">
        <v>10</v>
      </c>
      <c r="P1" s="4" t="s">
        <v>11</v>
      </c>
      <c r="Q1" s="4" t="s">
        <v>12</v>
      </c>
      <c r="R1" s="4" t="s">
        <v>911</v>
      </c>
      <c r="S1" s="5" t="s">
        <v>13</v>
      </c>
      <c r="T1" s="4" t="s">
        <v>14</v>
      </c>
    </row>
    <row r="2" spans="1:20" ht="31" x14ac:dyDescent="0.35">
      <c r="A2" s="11" t="s">
        <v>587</v>
      </c>
      <c r="B2" s="11"/>
      <c r="C2" s="11" t="s">
        <v>588</v>
      </c>
      <c r="D2" s="10" t="s">
        <v>197</v>
      </c>
      <c r="E2" s="11" t="s">
        <v>589</v>
      </c>
      <c r="F2" s="11" t="s">
        <v>590</v>
      </c>
      <c r="G2" s="11" t="s">
        <v>591</v>
      </c>
      <c r="H2" s="12" t="s">
        <v>592</v>
      </c>
      <c r="I2" s="12" t="e">
        <f t="shared" ref="I2:I15" si="0">J2/1.2</f>
        <v>#VALUE!</v>
      </c>
      <c r="J2" s="71" t="s">
        <v>593</v>
      </c>
      <c r="K2" s="12"/>
      <c r="L2" s="13">
        <v>45383</v>
      </c>
      <c r="M2" s="13">
        <v>46843</v>
      </c>
      <c r="N2" s="10" t="s">
        <v>1114</v>
      </c>
      <c r="O2" s="14">
        <v>46022</v>
      </c>
      <c r="P2" s="10" t="s">
        <v>34</v>
      </c>
      <c r="Q2" s="10">
        <v>2227962</v>
      </c>
      <c r="R2" s="10" t="s">
        <v>912</v>
      </c>
      <c r="S2" s="11" t="s">
        <v>594</v>
      </c>
      <c r="T2" s="55" t="s">
        <v>1113</v>
      </c>
    </row>
    <row r="3" spans="1:20" ht="31" x14ac:dyDescent="0.35">
      <c r="A3" s="11">
        <v>3518</v>
      </c>
      <c r="B3" s="11"/>
      <c r="C3" s="11" t="s">
        <v>139</v>
      </c>
      <c r="D3" s="10" t="s">
        <v>197</v>
      </c>
      <c r="E3" s="11" t="s">
        <v>139</v>
      </c>
      <c r="F3" s="11" t="s">
        <v>140</v>
      </c>
      <c r="G3" s="11" t="s">
        <v>141</v>
      </c>
      <c r="H3" s="12">
        <v>23000</v>
      </c>
      <c r="I3" s="12">
        <f t="shared" si="0"/>
        <v>148901.66666666669</v>
      </c>
      <c r="J3" s="71">
        <v>178682</v>
      </c>
      <c r="K3" s="12"/>
      <c r="L3" s="13">
        <v>43922</v>
      </c>
      <c r="M3" s="13">
        <v>46843</v>
      </c>
      <c r="N3" s="10"/>
      <c r="O3" s="14"/>
      <c r="P3" s="10"/>
      <c r="Q3" s="10">
        <v>1026167</v>
      </c>
      <c r="R3" s="10"/>
      <c r="S3" s="11" t="s">
        <v>817</v>
      </c>
      <c r="T3" s="10" t="s">
        <v>1113</v>
      </c>
    </row>
    <row r="4" spans="1:20" ht="31" x14ac:dyDescent="0.35">
      <c r="A4" s="54" t="s">
        <v>763</v>
      </c>
      <c r="B4" s="54"/>
      <c r="C4" s="54" t="s">
        <v>764</v>
      </c>
      <c r="D4" s="55" t="s">
        <v>765</v>
      </c>
      <c r="E4" s="54" t="s">
        <v>766</v>
      </c>
      <c r="F4" s="11" t="s">
        <v>767</v>
      </c>
      <c r="G4" s="11" t="s">
        <v>768</v>
      </c>
      <c r="H4" s="12"/>
      <c r="I4" s="12">
        <f t="shared" si="0"/>
        <v>54166.666666666672</v>
      </c>
      <c r="J4" s="71">
        <v>65000</v>
      </c>
      <c r="K4" s="12"/>
      <c r="L4" s="13">
        <v>45755</v>
      </c>
      <c r="M4" s="13">
        <v>46021</v>
      </c>
      <c r="N4" s="10"/>
      <c r="O4" s="14"/>
      <c r="P4" s="55" t="s">
        <v>49</v>
      </c>
      <c r="Q4" s="10">
        <v>3358898</v>
      </c>
      <c r="R4" s="10"/>
      <c r="S4" s="11"/>
      <c r="T4" s="15" t="s">
        <v>1113</v>
      </c>
    </row>
    <row r="5" spans="1:20" ht="310" x14ac:dyDescent="0.35">
      <c r="A5" s="11" t="s">
        <v>455</v>
      </c>
      <c r="B5" s="11"/>
      <c r="C5" s="11" t="s">
        <v>456</v>
      </c>
      <c r="D5" s="10" t="s">
        <v>457</v>
      </c>
      <c r="E5" s="11" t="s">
        <v>458</v>
      </c>
      <c r="F5" s="1" t="s">
        <v>459</v>
      </c>
      <c r="G5" s="11" t="s">
        <v>460</v>
      </c>
      <c r="H5" s="12">
        <v>130234.5</v>
      </c>
      <c r="I5" s="12">
        <f t="shared" si="0"/>
        <v>434115</v>
      </c>
      <c r="J5" s="71">
        <v>520938</v>
      </c>
      <c r="K5" s="12"/>
      <c r="L5" s="13">
        <v>45260</v>
      </c>
      <c r="M5" s="13">
        <v>46718</v>
      </c>
      <c r="N5" s="10"/>
      <c r="O5" s="14"/>
      <c r="P5" s="10" t="s">
        <v>49</v>
      </c>
      <c r="Q5" s="29">
        <v>2831215</v>
      </c>
      <c r="R5" s="29" t="s">
        <v>912</v>
      </c>
      <c r="S5" s="11" t="s">
        <v>461</v>
      </c>
      <c r="T5" s="10" t="s">
        <v>521</v>
      </c>
    </row>
    <row r="6" spans="1:20" s="16" customFormat="1" ht="62" x14ac:dyDescent="0.35">
      <c r="A6" s="11" t="s">
        <v>513</v>
      </c>
      <c r="B6" s="11"/>
      <c r="C6" s="11" t="s">
        <v>275</v>
      </c>
      <c r="D6" s="19" t="s">
        <v>567</v>
      </c>
      <c r="E6" s="11" t="s">
        <v>275</v>
      </c>
      <c r="F6" s="11" t="s">
        <v>276</v>
      </c>
      <c r="G6" s="11" t="s">
        <v>709</v>
      </c>
      <c r="H6" s="12">
        <v>300000</v>
      </c>
      <c r="I6" s="12">
        <f t="shared" si="0"/>
        <v>541666.66666666674</v>
      </c>
      <c r="J6" s="71">
        <v>650000</v>
      </c>
      <c r="K6" s="12"/>
      <c r="L6" s="13">
        <v>45649</v>
      </c>
      <c r="M6" s="13">
        <v>46438</v>
      </c>
      <c r="N6" s="10" t="s">
        <v>708</v>
      </c>
      <c r="O6" s="14"/>
      <c r="P6" s="10" t="s">
        <v>49</v>
      </c>
      <c r="Q6" s="29"/>
      <c r="R6" s="29"/>
      <c r="S6" s="11"/>
      <c r="T6" s="18" t="s">
        <v>56</v>
      </c>
    </row>
    <row r="7" spans="1:20" s="16" customFormat="1" ht="62" x14ac:dyDescent="0.35">
      <c r="A7" s="11" t="s">
        <v>514</v>
      </c>
      <c r="B7" s="11"/>
      <c r="C7" s="11" t="s">
        <v>515</v>
      </c>
      <c r="D7" s="19" t="s">
        <v>567</v>
      </c>
      <c r="E7" s="11" t="s">
        <v>515</v>
      </c>
      <c r="F7" s="11" t="s">
        <v>276</v>
      </c>
      <c r="G7" s="11" t="s">
        <v>709</v>
      </c>
      <c r="H7" s="12">
        <v>360000</v>
      </c>
      <c r="I7" s="12">
        <f t="shared" si="0"/>
        <v>650000</v>
      </c>
      <c r="J7" s="71">
        <v>780000</v>
      </c>
      <c r="K7" s="12"/>
      <c r="L7" s="13">
        <v>45649</v>
      </c>
      <c r="M7" s="13">
        <v>46438</v>
      </c>
      <c r="N7" s="10" t="s">
        <v>708</v>
      </c>
      <c r="O7" s="14"/>
      <c r="P7" s="10" t="s">
        <v>49</v>
      </c>
      <c r="Q7" s="29"/>
      <c r="R7" s="29"/>
      <c r="S7" s="11"/>
      <c r="T7" s="10" t="s">
        <v>56</v>
      </c>
    </row>
    <row r="8" spans="1:20" s="16" customFormat="1" ht="46.5" x14ac:dyDescent="0.35">
      <c r="A8" s="11">
        <v>37036</v>
      </c>
      <c r="B8" s="11"/>
      <c r="C8" s="11" t="s">
        <v>175</v>
      </c>
      <c r="D8" s="19" t="s">
        <v>567</v>
      </c>
      <c r="E8" s="11" t="s">
        <v>175</v>
      </c>
      <c r="F8" s="11" t="s">
        <v>643</v>
      </c>
      <c r="G8" s="11" t="s">
        <v>644</v>
      </c>
      <c r="H8" s="12">
        <v>88000</v>
      </c>
      <c r="I8" s="12">
        <f t="shared" si="0"/>
        <v>103833.33333333334</v>
      </c>
      <c r="J8" s="71">
        <v>124600</v>
      </c>
      <c r="K8" s="12"/>
      <c r="L8" s="13">
        <v>45627</v>
      </c>
      <c r="M8" s="13">
        <v>46234</v>
      </c>
      <c r="N8" s="10" t="s">
        <v>16</v>
      </c>
      <c r="O8" s="14" t="s">
        <v>16</v>
      </c>
      <c r="P8" s="10" t="s">
        <v>49</v>
      </c>
      <c r="Q8" s="10" t="s">
        <v>645</v>
      </c>
      <c r="R8" s="10"/>
      <c r="S8" s="11"/>
      <c r="T8" s="10" t="s">
        <v>56</v>
      </c>
    </row>
    <row r="9" spans="1:20" s="16" customFormat="1" ht="62" x14ac:dyDescent="0.35">
      <c r="A9" s="51" t="s">
        <v>331</v>
      </c>
      <c r="B9" s="51"/>
      <c r="C9" s="20" t="s">
        <v>332</v>
      </c>
      <c r="D9" s="44" t="s">
        <v>567</v>
      </c>
      <c r="E9" s="20" t="s">
        <v>332</v>
      </c>
      <c r="F9" s="20" t="s">
        <v>333</v>
      </c>
      <c r="G9" s="20" t="s">
        <v>334</v>
      </c>
      <c r="H9" s="23" t="s">
        <v>16</v>
      </c>
      <c r="I9" s="12">
        <f t="shared" si="0"/>
        <v>6911.3500000000013</v>
      </c>
      <c r="J9" s="86">
        <v>8293.6200000000008</v>
      </c>
      <c r="K9" s="15"/>
      <c r="L9" s="21">
        <v>45078</v>
      </c>
      <c r="M9" s="21">
        <v>46173</v>
      </c>
      <c r="N9" s="15" t="s">
        <v>18</v>
      </c>
      <c r="O9" s="15"/>
      <c r="P9" s="15" t="s">
        <v>284</v>
      </c>
      <c r="Q9" s="63" t="s">
        <v>710</v>
      </c>
      <c r="R9" s="63" t="s">
        <v>912</v>
      </c>
      <c r="S9" s="20"/>
      <c r="T9" s="10" t="s">
        <v>56</v>
      </c>
    </row>
    <row r="10" spans="1:20" s="16" customFormat="1" ht="31" x14ac:dyDescent="0.35">
      <c r="A10" s="51" t="s">
        <v>317</v>
      </c>
      <c r="B10" s="51"/>
      <c r="C10" s="20" t="s">
        <v>318</v>
      </c>
      <c r="D10" s="44" t="s">
        <v>567</v>
      </c>
      <c r="E10" s="20" t="s">
        <v>318</v>
      </c>
      <c r="F10" s="20" t="s">
        <v>319</v>
      </c>
      <c r="G10" s="20" t="s">
        <v>320</v>
      </c>
      <c r="H10" s="23" t="s">
        <v>16</v>
      </c>
      <c r="I10" s="12">
        <f t="shared" si="0"/>
        <v>13220.833333333334</v>
      </c>
      <c r="J10" s="86">
        <v>15865</v>
      </c>
      <c r="K10" s="15"/>
      <c r="L10" s="21">
        <v>44986</v>
      </c>
      <c r="M10" s="21">
        <v>46081</v>
      </c>
      <c r="N10" s="15" t="s">
        <v>18</v>
      </c>
      <c r="O10" s="15" t="s">
        <v>16</v>
      </c>
      <c r="P10" s="15" t="s">
        <v>284</v>
      </c>
      <c r="Q10" s="15">
        <v>1936235</v>
      </c>
      <c r="R10" s="15"/>
      <c r="S10" s="20"/>
      <c r="T10" s="18" t="s">
        <v>56</v>
      </c>
    </row>
    <row r="11" spans="1:20" s="16" customFormat="1" ht="31" x14ac:dyDescent="0.35">
      <c r="A11" s="51" t="s">
        <v>301</v>
      </c>
      <c r="B11" s="51"/>
      <c r="C11" s="59" t="s">
        <v>302</v>
      </c>
      <c r="D11" s="44" t="s">
        <v>567</v>
      </c>
      <c r="E11" s="20" t="s">
        <v>302</v>
      </c>
      <c r="F11" s="20" t="s">
        <v>303</v>
      </c>
      <c r="G11" s="20" t="s">
        <v>304</v>
      </c>
      <c r="H11" s="23"/>
      <c r="I11" s="12">
        <f t="shared" si="0"/>
        <v>10562.5</v>
      </c>
      <c r="J11" s="86">
        <v>12675</v>
      </c>
      <c r="K11" s="15"/>
      <c r="L11" s="21">
        <v>45017</v>
      </c>
      <c r="M11" s="21">
        <v>46112</v>
      </c>
      <c r="N11" s="15" t="s">
        <v>18</v>
      </c>
      <c r="O11" s="15"/>
      <c r="P11" s="15" t="s">
        <v>284</v>
      </c>
      <c r="Q11" s="15"/>
      <c r="R11" s="15"/>
      <c r="S11" s="20"/>
      <c r="T11" s="15" t="s">
        <v>56</v>
      </c>
    </row>
    <row r="12" spans="1:20" s="16" customFormat="1" ht="46.5" x14ac:dyDescent="0.35">
      <c r="A12" s="32" t="s">
        <v>523</v>
      </c>
      <c r="B12" s="32"/>
      <c r="C12" s="11" t="s">
        <v>280</v>
      </c>
      <c r="D12" s="44" t="s">
        <v>567</v>
      </c>
      <c r="E12" s="11" t="s">
        <v>280</v>
      </c>
      <c r="F12" s="11" t="s">
        <v>281</v>
      </c>
      <c r="G12" s="11" t="s">
        <v>282</v>
      </c>
      <c r="H12" s="12">
        <v>5886.74</v>
      </c>
      <c r="I12" s="12">
        <f t="shared" si="0"/>
        <v>4905.6166666666668</v>
      </c>
      <c r="J12" s="71">
        <v>5886.74</v>
      </c>
      <c r="K12" s="12"/>
      <c r="L12" s="13">
        <v>45413</v>
      </c>
      <c r="M12" s="24">
        <v>46142</v>
      </c>
      <c r="N12" s="10" t="s">
        <v>283</v>
      </c>
      <c r="O12" s="14" t="s">
        <v>16</v>
      </c>
      <c r="P12" s="10" t="s">
        <v>284</v>
      </c>
      <c r="Q12" s="10">
        <v>4869035</v>
      </c>
      <c r="R12" s="10" t="s">
        <v>912</v>
      </c>
      <c r="S12" s="11"/>
      <c r="T12" s="10" t="s">
        <v>56</v>
      </c>
    </row>
    <row r="13" spans="1:20" s="16" customFormat="1" ht="62" x14ac:dyDescent="0.35">
      <c r="A13" s="160" t="s">
        <v>524</v>
      </c>
      <c r="B13" s="160"/>
      <c r="C13" s="11" t="s">
        <v>414</v>
      </c>
      <c r="D13" s="168" t="s">
        <v>567</v>
      </c>
      <c r="E13" s="11" t="s">
        <v>414</v>
      </c>
      <c r="F13" s="11" t="s">
        <v>415</v>
      </c>
      <c r="G13" s="11" t="s">
        <v>416</v>
      </c>
      <c r="H13" s="12">
        <v>216360</v>
      </c>
      <c r="I13" s="12">
        <f t="shared" si="0"/>
        <v>180300</v>
      </c>
      <c r="J13" s="95">
        <v>216360</v>
      </c>
      <c r="K13" s="12"/>
      <c r="L13" s="13">
        <v>45961</v>
      </c>
      <c r="M13" s="24">
        <v>46326</v>
      </c>
      <c r="N13" s="10" t="s">
        <v>277</v>
      </c>
      <c r="O13" s="14"/>
      <c r="P13" s="10" t="s">
        <v>49</v>
      </c>
      <c r="Q13" s="10" t="s">
        <v>417</v>
      </c>
      <c r="R13" s="10"/>
      <c r="S13" s="53"/>
      <c r="T13" s="10" t="s">
        <v>56</v>
      </c>
    </row>
    <row r="14" spans="1:20" s="16" customFormat="1" ht="77.5" x14ac:dyDescent="0.35">
      <c r="A14" s="11" t="s">
        <v>516</v>
      </c>
      <c r="B14" s="11"/>
      <c r="C14" s="11" t="s">
        <v>532</v>
      </c>
      <c r="D14" s="19" t="s">
        <v>567</v>
      </c>
      <c r="E14" s="11" t="s">
        <v>540</v>
      </c>
      <c r="F14" s="11" t="s">
        <v>541</v>
      </c>
      <c r="G14" s="11" t="s">
        <v>542</v>
      </c>
      <c r="H14" s="12">
        <v>18040</v>
      </c>
      <c r="I14" s="12">
        <f t="shared" si="0"/>
        <v>30066.666666666668</v>
      </c>
      <c r="J14" s="71">
        <v>36080</v>
      </c>
      <c r="K14" s="12"/>
      <c r="L14" s="13">
        <v>45383</v>
      </c>
      <c r="M14" s="13">
        <v>46112</v>
      </c>
      <c r="N14" s="10"/>
      <c r="O14" s="14"/>
      <c r="P14" s="10" t="s">
        <v>284</v>
      </c>
      <c r="Q14" s="29">
        <v>6662275</v>
      </c>
      <c r="R14" s="29" t="s">
        <v>912</v>
      </c>
      <c r="S14" s="11"/>
      <c r="T14" s="10" t="s">
        <v>56</v>
      </c>
    </row>
    <row r="15" spans="1:20" s="16" customFormat="1" ht="31" x14ac:dyDescent="0.35">
      <c r="A15" s="72">
        <v>1323000011687</v>
      </c>
      <c r="B15" s="72"/>
      <c r="C15" s="1"/>
      <c r="D15" s="19" t="s">
        <v>358</v>
      </c>
      <c r="E15" s="1" t="s">
        <v>359</v>
      </c>
      <c r="F15" s="1" t="s">
        <v>360</v>
      </c>
      <c r="G15" s="1" t="s">
        <v>361</v>
      </c>
      <c r="H15" s="25"/>
      <c r="I15" s="12" t="e">
        <f t="shared" si="0"/>
        <v>#VALUE!</v>
      </c>
      <c r="J15" s="71" t="s">
        <v>362</v>
      </c>
      <c r="K15" s="18"/>
      <c r="L15" s="73"/>
      <c r="M15" s="74"/>
      <c r="N15" s="18"/>
      <c r="O15" s="18"/>
      <c r="P15" s="18"/>
      <c r="Q15" s="18"/>
      <c r="R15" s="18"/>
      <c r="S15" s="1"/>
      <c r="T15" s="10" t="s">
        <v>56</v>
      </c>
    </row>
    <row r="16" spans="1:20" s="16" customFormat="1" ht="77.900000000000006" customHeight="1" x14ac:dyDescent="0.35">
      <c r="A16" s="139" t="s">
        <v>963</v>
      </c>
      <c r="B16" s="139"/>
      <c r="C16" s="11" t="s">
        <v>240</v>
      </c>
      <c r="D16" s="10" t="s">
        <v>457</v>
      </c>
      <c r="E16" s="11" t="s">
        <v>241</v>
      </c>
      <c r="F16" s="11" t="s">
        <v>242</v>
      </c>
      <c r="G16" s="11" t="s">
        <v>243</v>
      </c>
      <c r="H16" s="12">
        <v>9930</v>
      </c>
      <c r="I16" s="71">
        <v>46790</v>
      </c>
      <c r="J16" s="187">
        <v>56148</v>
      </c>
      <c r="K16" s="12"/>
      <c r="L16" s="13">
        <v>45962</v>
      </c>
      <c r="M16" s="13">
        <v>47422</v>
      </c>
      <c r="N16" s="10" t="s">
        <v>962</v>
      </c>
      <c r="O16" s="14" t="s">
        <v>254</v>
      </c>
      <c r="P16" s="10" t="s">
        <v>49</v>
      </c>
      <c r="Q16" s="10">
        <v>2530291</v>
      </c>
      <c r="R16" s="10"/>
      <c r="S16" s="11"/>
      <c r="T16" s="18" t="s">
        <v>56</v>
      </c>
    </row>
    <row r="17" spans="1:20" s="16" customFormat="1" x14ac:dyDescent="0.35">
      <c r="A17" s="11"/>
      <c r="B17" s="11"/>
      <c r="C17" s="11" t="s">
        <v>630</v>
      </c>
      <c r="D17" s="10" t="s">
        <v>457</v>
      </c>
      <c r="E17" s="11" t="s">
        <v>424</v>
      </c>
      <c r="F17" s="11" t="s">
        <v>117</v>
      </c>
      <c r="G17" s="11" t="s">
        <v>118</v>
      </c>
      <c r="H17" s="12">
        <v>14800</v>
      </c>
      <c r="I17" s="12">
        <f t="shared" ref="I17:I25" si="1">J17/1.2</f>
        <v>37000</v>
      </c>
      <c r="J17" s="71">
        <v>44400</v>
      </c>
      <c r="K17" s="12"/>
      <c r="L17" s="13">
        <v>45413</v>
      </c>
      <c r="M17" s="13">
        <v>45778</v>
      </c>
      <c r="N17" s="10" t="s">
        <v>425</v>
      </c>
      <c r="O17" s="14" t="s">
        <v>254</v>
      </c>
      <c r="P17" s="10"/>
      <c r="Q17" s="10" t="s">
        <v>120</v>
      </c>
      <c r="R17" s="10"/>
      <c r="S17" s="53"/>
      <c r="T17" s="10" t="s">
        <v>56</v>
      </c>
    </row>
    <row r="18" spans="1:20" s="16" customFormat="1" ht="31" x14ac:dyDescent="0.35">
      <c r="A18" s="11" t="s">
        <v>563</v>
      </c>
      <c r="B18" s="11"/>
      <c r="C18" s="11" t="s">
        <v>564</v>
      </c>
      <c r="D18" s="10" t="s">
        <v>457</v>
      </c>
      <c r="E18" s="11"/>
      <c r="F18" s="11" t="s">
        <v>192</v>
      </c>
      <c r="G18" s="11" t="s">
        <v>193</v>
      </c>
      <c r="H18" s="12">
        <v>47044.800000000003</v>
      </c>
      <c r="I18" s="12">
        <f t="shared" si="1"/>
        <v>39204.000000000007</v>
      </c>
      <c r="J18" s="71">
        <v>47044.800000000003</v>
      </c>
      <c r="K18" s="12"/>
      <c r="L18" s="13">
        <v>45397</v>
      </c>
      <c r="M18" s="13">
        <v>46857</v>
      </c>
      <c r="N18" s="10" t="s">
        <v>565</v>
      </c>
      <c r="O18" s="14">
        <v>45761</v>
      </c>
      <c r="P18" s="10" t="s">
        <v>479</v>
      </c>
      <c r="Q18" s="29">
        <v>5234413</v>
      </c>
      <c r="R18" s="29"/>
      <c r="S18" s="11" t="s">
        <v>566</v>
      </c>
      <c r="T18" s="10" t="s">
        <v>56</v>
      </c>
    </row>
    <row r="19" spans="1:20" s="16" customFormat="1" ht="31" customHeight="1" x14ac:dyDescent="0.3">
      <c r="A19" s="1">
        <v>113473</v>
      </c>
      <c r="B19" s="1"/>
      <c r="C19" s="1" t="s">
        <v>848</v>
      </c>
      <c r="D19" s="10" t="s">
        <v>457</v>
      </c>
      <c r="E19" s="1" t="s">
        <v>849</v>
      </c>
      <c r="F19" s="1" t="s">
        <v>850</v>
      </c>
      <c r="G19" s="1" t="s">
        <v>851</v>
      </c>
      <c r="H19" s="25">
        <v>6000</v>
      </c>
      <c r="I19" s="12">
        <f t="shared" si="1"/>
        <v>5000</v>
      </c>
      <c r="J19" s="71">
        <v>6000</v>
      </c>
      <c r="K19" s="18"/>
      <c r="L19" s="26">
        <v>45597</v>
      </c>
      <c r="M19" s="26">
        <v>45961</v>
      </c>
      <c r="N19" s="18" t="s">
        <v>565</v>
      </c>
      <c r="O19" s="78">
        <v>45932</v>
      </c>
      <c r="P19" s="18" t="s">
        <v>284</v>
      </c>
      <c r="Q19" s="80">
        <v>7333064</v>
      </c>
      <c r="R19" s="80" t="s">
        <v>912</v>
      </c>
      <c r="S19" s="1"/>
      <c r="T19" s="18" t="s">
        <v>56</v>
      </c>
    </row>
    <row r="20" spans="1:20" s="16" customFormat="1" x14ac:dyDescent="0.35">
      <c r="A20" s="11"/>
      <c r="B20" s="11"/>
      <c r="C20" s="11" t="s">
        <v>630</v>
      </c>
      <c r="D20" s="10" t="s">
        <v>457</v>
      </c>
      <c r="E20" s="11" t="s">
        <v>424</v>
      </c>
      <c r="F20" s="11" t="s">
        <v>117</v>
      </c>
      <c r="G20" s="11" t="s">
        <v>118</v>
      </c>
      <c r="H20" s="12">
        <v>12692</v>
      </c>
      <c r="I20" s="12">
        <f t="shared" si="1"/>
        <v>52883.333333333336</v>
      </c>
      <c r="J20" s="71">
        <f>H20*5</f>
        <v>63460</v>
      </c>
      <c r="K20" s="12"/>
      <c r="L20" s="13">
        <v>45658</v>
      </c>
      <c r="M20" s="13">
        <v>47483</v>
      </c>
      <c r="N20" s="10" t="s">
        <v>16</v>
      </c>
      <c r="O20" s="14" t="s">
        <v>254</v>
      </c>
      <c r="P20" s="10"/>
      <c r="Q20" s="10" t="s">
        <v>120</v>
      </c>
      <c r="R20" s="10"/>
      <c r="S20" s="53"/>
      <c r="T20" s="10" t="s">
        <v>56</v>
      </c>
    </row>
    <row r="21" spans="1:20" s="16" customFormat="1" ht="31" x14ac:dyDescent="0.35">
      <c r="A21" s="11"/>
      <c r="B21" s="11"/>
      <c r="C21" s="32" t="s">
        <v>265</v>
      </c>
      <c r="D21" s="10" t="s">
        <v>457</v>
      </c>
      <c r="E21" s="11" t="s">
        <v>266</v>
      </c>
      <c r="F21" s="11" t="s">
        <v>267</v>
      </c>
      <c r="G21" s="11" t="s">
        <v>268</v>
      </c>
      <c r="H21" s="12">
        <v>9292.2999999999993</v>
      </c>
      <c r="I21" s="12">
        <f t="shared" si="1"/>
        <v>23230.750000000004</v>
      </c>
      <c r="J21" s="71">
        <v>27876.9</v>
      </c>
      <c r="K21" s="12"/>
      <c r="L21" s="13">
        <v>45196</v>
      </c>
      <c r="M21" s="24">
        <v>46291</v>
      </c>
      <c r="N21" s="10" t="s">
        <v>166</v>
      </c>
      <c r="O21" s="14" t="s">
        <v>167</v>
      </c>
      <c r="P21" s="10" t="s">
        <v>49</v>
      </c>
      <c r="Q21" s="10" t="s">
        <v>269</v>
      </c>
      <c r="R21" s="10"/>
      <c r="S21" s="11"/>
      <c r="T21" s="10" t="s">
        <v>56</v>
      </c>
    </row>
    <row r="22" spans="1:20" s="16" customFormat="1" ht="69.75" customHeight="1" x14ac:dyDescent="0.35">
      <c r="A22" s="11"/>
      <c r="B22" s="11"/>
      <c r="C22" s="11" t="s">
        <v>296</v>
      </c>
      <c r="D22" s="19" t="s">
        <v>457</v>
      </c>
      <c r="E22" s="11" t="s">
        <v>297</v>
      </c>
      <c r="F22" s="11" t="s">
        <v>298</v>
      </c>
      <c r="G22" s="11" t="s">
        <v>299</v>
      </c>
      <c r="H22" s="12"/>
      <c r="I22" s="12">
        <f t="shared" si="1"/>
        <v>4555.3166666666666</v>
      </c>
      <c r="J22" s="71">
        <v>5466.3799999999992</v>
      </c>
      <c r="K22" s="12"/>
      <c r="L22" s="13">
        <v>45627</v>
      </c>
      <c r="M22" s="24">
        <v>45991</v>
      </c>
      <c r="N22" s="10" t="s">
        <v>166</v>
      </c>
      <c r="O22" s="14"/>
      <c r="P22" s="10" t="s">
        <v>284</v>
      </c>
      <c r="Q22" s="10" t="s">
        <v>300</v>
      </c>
      <c r="R22" s="10"/>
      <c r="S22" s="11"/>
      <c r="T22" s="18" t="s">
        <v>56</v>
      </c>
    </row>
    <row r="23" spans="1:20" s="17" customFormat="1" ht="46.5" x14ac:dyDescent="0.35">
      <c r="A23" s="11"/>
      <c r="B23" s="11"/>
      <c r="C23" s="11" t="s">
        <v>367</v>
      </c>
      <c r="D23" s="10" t="s">
        <v>457</v>
      </c>
      <c r="E23" s="11" t="s">
        <v>368</v>
      </c>
      <c r="F23" s="11" t="s">
        <v>369</v>
      </c>
      <c r="G23" s="11" t="s">
        <v>370</v>
      </c>
      <c r="H23" s="12">
        <v>2363</v>
      </c>
      <c r="I23" s="12">
        <f t="shared" si="1"/>
        <v>5906.666666666667</v>
      </c>
      <c r="J23" s="71" t="s">
        <v>371</v>
      </c>
      <c r="K23" s="12"/>
      <c r="L23" s="13">
        <v>45158</v>
      </c>
      <c r="M23" s="13">
        <v>46253</v>
      </c>
      <c r="N23" s="10" t="s">
        <v>166</v>
      </c>
      <c r="O23" s="14" t="s">
        <v>16</v>
      </c>
      <c r="P23" s="10" t="s">
        <v>284</v>
      </c>
      <c r="Q23" s="10" t="s">
        <v>372</v>
      </c>
      <c r="R23" s="10" t="s">
        <v>912</v>
      </c>
      <c r="S23" s="11"/>
      <c r="T23" s="10" t="s">
        <v>56</v>
      </c>
    </row>
    <row r="24" spans="1:20" s="17" customFormat="1" ht="31" x14ac:dyDescent="0.35">
      <c r="A24" s="11"/>
      <c r="B24" s="11"/>
      <c r="C24" s="11" t="s">
        <v>385</v>
      </c>
      <c r="D24" s="10" t="s">
        <v>457</v>
      </c>
      <c r="E24" s="11" t="s">
        <v>386</v>
      </c>
      <c r="F24" s="11" t="s">
        <v>387</v>
      </c>
      <c r="G24" s="11" t="s">
        <v>388</v>
      </c>
      <c r="H24" s="12">
        <v>3094</v>
      </c>
      <c r="I24" s="12">
        <f t="shared" si="1"/>
        <v>7735.8416666666672</v>
      </c>
      <c r="J24" s="71" t="s">
        <v>389</v>
      </c>
      <c r="K24" s="12"/>
      <c r="L24" s="13">
        <v>45079</v>
      </c>
      <c r="M24" s="13">
        <v>46174</v>
      </c>
      <c r="N24" s="10" t="s">
        <v>390</v>
      </c>
      <c r="O24" s="14" t="s">
        <v>391</v>
      </c>
      <c r="P24" s="10" t="s">
        <v>284</v>
      </c>
      <c r="Q24" s="10">
        <v>1738519</v>
      </c>
      <c r="R24" s="10"/>
      <c r="S24" s="11"/>
      <c r="T24" s="10" t="s">
        <v>56</v>
      </c>
    </row>
    <row r="25" spans="1:20" s="17" customFormat="1" ht="31" x14ac:dyDescent="0.35">
      <c r="A25" s="11">
        <v>6038</v>
      </c>
      <c r="B25" s="11"/>
      <c r="C25" s="11" t="s">
        <v>220</v>
      </c>
      <c r="D25" s="10" t="s">
        <v>457</v>
      </c>
      <c r="E25" s="11" t="s">
        <v>221</v>
      </c>
      <c r="F25" s="11" t="s">
        <v>222</v>
      </c>
      <c r="G25" s="11" t="s">
        <v>223</v>
      </c>
      <c r="H25" s="12">
        <v>12500</v>
      </c>
      <c r="I25" s="12">
        <f t="shared" si="1"/>
        <v>31250</v>
      </c>
      <c r="J25" s="71">
        <v>37500</v>
      </c>
      <c r="K25" s="12">
        <v>0</v>
      </c>
      <c r="L25" s="13">
        <v>45108</v>
      </c>
      <c r="M25" s="13">
        <v>46112</v>
      </c>
      <c r="N25" s="10"/>
      <c r="O25" s="14"/>
      <c r="P25" s="10"/>
      <c r="Q25" s="10" t="s">
        <v>224</v>
      </c>
      <c r="R25" s="10" t="s">
        <v>912</v>
      </c>
      <c r="S25" s="11"/>
      <c r="T25" s="18" t="s">
        <v>56</v>
      </c>
    </row>
    <row r="26" spans="1:20" s="17" customFormat="1" ht="31.4" customHeight="1" x14ac:dyDescent="0.35">
      <c r="A26" s="11">
        <v>4687</v>
      </c>
      <c r="B26" s="11"/>
      <c r="C26" s="11" t="s">
        <v>142</v>
      </c>
      <c r="D26" s="10" t="s">
        <v>457</v>
      </c>
      <c r="E26" s="11" t="s">
        <v>142</v>
      </c>
      <c r="F26" s="11" t="s">
        <v>143</v>
      </c>
      <c r="G26" s="39" t="s">
        <v>144</v>
      </c>
      <c r="H26" s="12"/>
      <c r="I26" s="12"/>
      <c r="J26" s="71" t="s">
        <v>145</v>
      </c>
      <c r="K26" s="12"/>
      <c r="L26" s="13" t="s">
        <v>102</v>
      </c>
      <c r="M26" s="13" t="s">
        <v>146</v>
      </c>
      <c r="N26" s="10"/>
      <c r="O26" s="14"/>
      <c r="P26" s="10" t="s">
        <v>147</v>
      </c>
      <c r="Q26" s="10">
        <v>2299747</v>
      </c>
      <c r="R26" s="10"/>
      <c r="S26" s="11"/>
      <c r="T26" s="10" t="s">
        <v>56</v>
      </c>
    </row>
    <row r="27" spans="1:20" s="17" customFormat="1" ht="15.65" customHeight="1" x14ac:dyDescent="0.35">
      <c r="A27" s="11" t="s">
        <v>512</v>
      </c>
      <c r="B27" s="11"/>
      <c r="C27" s="11" t="s">
        <v>247</v>
      </c>
      <c r="D27" s="171" t="s">
        <v>457</v>
      </c>
      <c r="E27" s="11" t="s">
        <v>719</v>
      </c>
      <c r="F27" s="11" t="s">
        <v>47</v>
      </c>
      <c r="G27" s="11" t="s">
        <v>48</v>
      </c>
      <c r="H27" s="12"/>
      <c r="I27" s="12">
        <f t="shared" ref="I27:I56" si="2">J27/1.2</f>
        <v>0</v>
      </c>
      <c r="J27" s="71"/>
      <c r="K27" s="12"/>
      <c r="L27" s="13" t="s">
        <v>248</v>
      </c>
      <c r="M27" s="13">
        <v>46112</v>
      </c>
      <c r="N27" s="10"/>
      <c r="O27" s="14"/>
      <c r="P27" s="10"/>
      <c r="Q27" s="10" t="s">
        <v>50</v>
      </c>
      <c r="R27" s="10"/>
      <c r="S27" s="11"/>
      <c r="T27" s="10" t="s">
        <v>56</v>
      </c>
    </row>
    <row r="28" spans="1:20" s="17" customFormat="1" ht="31" x14ac:dyDescent="0.35">
      <c r="A28" s="11">
        <v>5432</v>
      </c>
      <c r="B28" s="11"/>
      <c r="C28" s="11" t="s">
        <v>259</v>
      </c>
      <c r="D28" s="10" t="s">
        <v>457</v>
      </c>
      <c r="E28" s="11" t="s">
        <v>260</v>
      </c>
      <c r="F28" s="11" t="s">
        <v>261</v>
      </c>
      <c r="G28" s="11" t="s">
        <v>262</v>
      </c>
      <c r="H28" s="12" t="s">
        <v>263</v>
      </c>
      <c r="I28" s="12">
        <f t="shared" si="2"/>
        <v>34820</v>
      </c>
      <c r="J28" s="71">
        <v>41784</v>
      </c>
      <c r="K28" s="12"/>
      <c r="L28" s="13">
        <v>45444</v>
      </c>
      <c r="M28" s="13">
        <v>45808</v>
      </c>
      <c r="N28" s="10"/>
      <c r="O28" s="14">
        <v>45627</v>
      </c>
      <c r="P28" s="10"/>
      <c r="Q28" s="10" t="s">
        <v>264</v>
      </c>
      <c r="R28" s="10"/>
      <c r="S28" s="11"/>
      <c r="T28" s="10" t="s">
        <v>56</v>
      </c>
    </row>
    <row r="29" spans="1:20" s="17" customFormat="1" ht="31" x14ac:dyDescent="0.35">
      <c r="A29" s="11"/>
      <c r="B29" s="11"/>
      <c r="C29" s="11" t="s">
        <v>605</v>
      </c>
      <c r="D29" s="10" t="s">
        <v>457</v>
      </c>
      <c r="E29" s="11" t="s">
        <v>606</v>
      </c>
      <c r="F29" s="11" t="s">
        <v>607</v>
      </c>
      <c r="G29" s="11" t="s">
        <v>608</v>
      </c>
      <c r="H29" s="12">
        <v>12000</v>
      </c>
      <c r="I29" s="12">
        <f t="shared" si="2"/>
        <v>33414.166666666672</v>
      </c>
      <c r="J29" s="71">
        <v>40097</v>
      </c>
      <c r="K29" s="12"/>
      <c r="L29" s="13">
        <v>45495</v>
      </c>
      <c r="M29" s="13">
        <v>46589</v>
      </c>
      <c r="N29" s="10"/>
      <c r="O29" s="14"/>
      <c r="P29" s="10" t="s">
        <v>200</v>
      </c>
      <c r="Q29" s="10">
        <v>6783485</v>
      </c>
      <c r="R29" s="10" t="s">
        <v>912</v>
      </c>
      <c r="S29" s="53"/>
      <c r="T29" s="10" t="s">
        <v>56</v>
      </c>
    </row>
    <row r="30" spans="1:20" s="17" customFormat="1" ht="31" x14ac:dyDescent="0.35">
      <c r="A30" s="11"/>
      <c r="B30" s="31"/>
      <c r="C30" s="31" t="s">
        <v>278</v>
      </c>
      <c r="D30" s="170" t="s">
        <v>457</v>
      </c>
      <c r="E30" s="31" t="s">
        <v>278</v>
      </c>
      <c r="F30" s="31" t="s">
        <v>919</v>
      </c>
      <c r="G30" s="31" t="s">
        <v>279</v>
      </c>
      <c r="H30" s="64"/>
      <c r="I30" s="12">
        <f t="shared" si="2"/>
        <v>16825</v>
      </c>
      <c r="J30" s="85">
        <v>20190</v>
      </c>
      <c r="K30" s="64"/>
      <c r="L30" s="193">
        <v>41852</v>
      </c>
      <c r="M30" s="65" t="s">
        <v>201</v>
      </c>
      <c r="N30" s="34"/>
      <c r="O30" s="66" t="s">
        <v>565</v>
      </c>
      <c r="P30" s="34" t="s">
        <v>920</v>
      </c>
      <c r="Q30" s="203">
        <v>2126033</v>
      </c>
      <c r="R30" s="34" t="s">
        <v>912</v>
      </c>
      <c r="S30" s="11"/>
      <c r="T30" s="34" t="s">
        <v>56</v>
      </c>
    </row>
    <row r="31" spans="1:20" s="17" customFormat="1" ht="31" x14ac:dyDescent="0.35">
      <c r="A31" s="51" t="s">
        <v>301</v>
      </c>
      <c r="B31" s="51"/>
      <c r="C31" s="107" t="s">
        <v>302</v>
      </c>
      <c r="D31" s="19" t="s">
        <v>197</v>
      </c>
      <c r="E31" s="20" t="s">
        <v>302</v>
      </c>
      <c r="F31" s="20" t="s">
        <v>303</v>
      </c>
      <c r="G31" s="20" t="s">
        <v>304</v>
      </c>
      <c r="H31" s="23"/>
      <c r="I31" s="12">
        <f t="shared" si="2"/>
        <v>10562.5</v>
      </c>
      <c r="J31" s="86">
        <v>12675</v>
      </c>
      <c r="K31" s="15"/>
      <c r="L31" s="21">
        <v>45017</v>
      </c>
      <c r="M31" s="21">
        <v>46112</v>
      </c>
      <c r="N31" s="15" t="s">
        <v>18</v>
      </c>
      <c r="O31" s="15"/>
      <c r="P31" s="15" t="s">
        <v>284</v>
      </c>
      <c r="Q31" s="15"/>
      <c r="R31" s="15"/>
      <c r="S31" s="20"/>
      <c r="T31" s="10" t="s">
        <v>56</v>
      </c>
    </row>
    <row r="32" spans="1:20" s="17" customFormat="1" ht="15.65" customHeight="1" x14ac:dyDescent="0.35">
      <c r="A32" s="32"/>
      <c r="B32" s="32"/>
      <c r="C32" s="11" t="s">
        <v>212</v>
      </c>
      <c r="D32" s="10" t="s">
        <v>197</v>
      </c>
      <c r="E32" s="11" t="s">
        <v>212</v>
      </c>
      <c r="F32" s="11" t="s">
        <v>213</v>
      </c>
      <c r="G32" s="11" t="s">
        <v>214</v>
      </c>
      <c r="H32" s="12"/>
      <c r="I32" s="12">
        <f t="shared" si="2"/>
        <v>41666.666666666672</v>
      </c>
      <c r="J32" s="71">
        <v>50000</v>
      </c>
      <c r="K32" s="12"/>
      <c r="L32" s="24" t="s">
        <v>215</v>
      </c>
      <c r="M32" s="13" t="s">
        <v>201</v>
      </c>
      <c r="N32" s="10" t="s">
        <v>166</v>
      </c>
      <c r="O32" s="14"/>
      <c r="P32" s="10"/>
      <c r="Q32" s="10" t="s">
        <v>216</v>
      </c>
      <c r="R32" s="10"/>
      <c r="S32" s="11"/>
      <c r="T32" s="18" t="s">
        <v>56</v>
      </c>
    </row>
    <row r="33" spans="1:20" s="17" customFormat="1" ht="31" x14ac:dyDescent="0.35">
      <c r="A33" s="11" t="s">
        <v>609</v>
      </c>
      <c r="B33" s="11"/>
      <c r="C33" s="120" t="s">
        <v>610</v>
      </c>
      <c r="D33" s="10" t="s">
        <v>197</v>
      </c>
      <c r="E33" s="11" t="s">
        <v>611</v>
      </c>
      <c r="F33" s="11" t="s">
        <v>612</v>
      </c>
      <c r="G33" s="1" t="s">
        <v>613</v>
      </c>
      <c r="H33" s="12">
        <v>5000</v>
      </c>
      <c r="I33" s="12" t="e">
        <f t="shared" si="2"/>
        <v>#VALUE!</v>
      </c>
      <c r="J33" s="71" t="s">
        <v>614</v>
      </c>
      <c r="K33" s="12"/>
      <c r="L33" s="13">
        <v>45506</v>
      </c>
      <c r="M33" s="13" t="s">
        <v>149</v>
      </c>
      <c r="N33" s="10" t="s">
        <v>615</v>
      </c>
      <c r="O33" s="14"/>
      <c r="P33" s="10" t="s">
        <v>128</v>
      </c>
      <c r="Q33" s="10" t="s">
        <v>16</v>
      </c>
      <c r="R33" s="10"/>
      <c r="S33" s="11"/>
      <c r="T33" s="10" t="s">
        <v>56</v>
      </c>
    </row>
    <row r="34" spans="1:20" s="17" customFormat="1" ht="46.5" customHeight="1" x14ac:dyDescent="0.35">
      <c r="A34" s="11" t="s">
        <v>568</v>
      </c>
      <c r="B34" s="11"/>
      <c r="C34" s="11" t="s">
        <v>569</v>
      </c>
      <c r="D34" s="10" t="s">
        <v>197</v>
      </c>
      <c r="E34" s="11" t="s">
        <v>570</v>
      </c>
      <c r="F34" s="11" t="s">
        <v>571</v>
      </c>
      <c r="G34" s="11" t="s">
        <v>572</v>
      </c>
      <c r="H34" s="12"/>
      <c r="I34" s="12">
        <f t="shared" si="2"/>
        <v>39884.166666666672</v>
      </c>
      <c r="J34" s="71">
        <v>47861</v>
      </c>
      <c r="K34" s="12"/>
      <c r="L34" s="13">
        <v>45474</v>
      </c>
      <c r="M34" s="13">
        <v>46934</v>
      </c>
      <c r="N34" s="10"/>
      <c r="O34" s="14"/>
      <c r="P34" s="10" t="s">
        <v>49</v>
      </c>
      <c r="Q34" s="29">
        <v>13071945</v>
      </c>
      <c r="R34" s="29" t="s">
        <v>912</v>
      </c>
      <c r="S34" s="11"/>
      <c r="T34" s="10" t="s">
        <v>56</v>
      </c>
    </row>
    <row r="35" spans="1:20" s="17" customFormat="1" ht="46.5" x14ac:dyDescent="0.35">
      <c r="A35" s="1"/>
      <c r="B35" s="1"/>
      <c r="C35" s="1" t="s">
        <v>232</v>
      </c>
      <c r="D35" s="10" t="s">
        <v>197</v>
      </c>
      <c r="E35" s="1" t="s">
        <v>233</v>
      </c>
      <c r="F35" s="1" t="s">
        <v>234</v>
      </c>
      <c r="G35" s="1" t="s">
        <v>235</v>
      </c>
      <c r="H35" s="25">
        <v>124919</v>
      </c>
      <c r="I35" s="12">
        <f t="shared" si="2"/>
        <v>583333.33333333337</v>
      </c>
      <c r="J35" s="71">
        <v>700000</v>
      </c>
      <c r="K35" s="18"/>
      <c r="L35" s="26" t="s">
        <v>791</v>
      </c>
      <c r="M35" s="26" t="s">
        <v>792</v>
      </c>
      <c r="N35" s="18"/>
      <c r="O35" s="18"/>
      <c r="P35" s="18"/>
      <c r="Q35" s="18"/>
      <c r="R35" s="18"/>
      <c r="S35" s="1" t="s">
        <v>793</v>
      </c>
      <c r="T35" s="18" t="s">
        <v>56</v>
      </c>
    </row>
    <row r="36" spans="1:20" s="17" customFormat="1" ht="170.5" x14ac:dyDescent="0.35">
      <c r="A36" s="11"/>
      <c r="B36" s="11"/>
      <c r="C36" s="11" t="s">
        <v>103</v>
      </c>
      <c r="D36" s="10" t="s">
        <v>104</v>
      </c>
      <c r="E36" s="11" t="s">
        <v>105</v>
      </c>
      <c r="F36" s="11" t="s">
        <v>106</v>
      </c>
      <c r="G36" s="11" t="s">
        <v>107</v>
      </c>
      <c r="H36" s="12"/>
      <c r="I36" s="12">
        <f t="shared" si="2"/>
        <v>583333.33333333337</v>
      </c>
      <c r="J36" s="71">
        <v>700000</v>
      </c>
      <c r="K36" s="12"/>
      <c r="L36" s="13" t="s">
        <v>108</v>
      </c>
      <c r="M36" s="13" t="s">
        <v>109</v>
      </c>
      <c r="N36" s="10"/>
      <c r="O36" s="14"/>
      <c r="P36" s="10" t="s">
        <v>17</v>
      </c>
      <c r="Q36" s="10" t="s">
        <v>110</v>
      </c>
      <c r="R36" s="10" t="s">
        <v>912</v>
      </c>
      <c r="S36" s="11"/>
      <c r="T36" s="10" t="s">
        <v>56</v>
      </c>
    </row>
    <row r="37" spans="1:20" s="17" customFormat="1" ht="31" x14ac:dyDescent="0.35">
      <c r="A37" s="1" t="s">
        <v>511</v>
      </c>
      <c r="B37" s="1"/>
      <c r="C37" s="1" t="s">
        <v>236</v>
      </c>
      <c r="D37" s="2" t="s">
        <v>431</v>
      </c>
      <c r="E37" s="1" t="s">
        <v>236</v>
      </c>
      <c r="F37" s="1" t="s">
        <v>237</v>
      </c>
      <c r="G37" s="1" t="s">
        <v>238</v>
      </c>
      <c r="H37" s="25"/>
      <c r="I37" s="12">
        <f t="shared" si="2"/>
        <v>0</v>
      </c>
      <c r="J37" s="71"/>
      <c r="K37" s="18"/>
      <c r="L37" s="26">
        <v>44774</v>
      </c>
      <c r="M37" s="26">
        <v>46251</v>
      </c>
      <c r="N37" s="18"/>
      <c r="O37" s="18"/>
      <c r="P37" s="18"/>
      <c r="Q37" s="18">
        <v>4168225</v>
      </c>
      <c r="R37" s="18"/>
      <c r="S37" s="1" t="s">
        <v>239</v>
      </c>
      <c r="T37" s="18" t="s">
        <v>56</v>
      </c>
    </row>
    <row r="38" spans="1:20" s="17" customFormat="1" ht="15.65" customHeight="1" x14ac:dyDescent="0.35">
      <c r="A38" s="11" t="s">
        <v>26</v>
      </c>
      <c r="B38" s="11"/>
      <c r="C38" s="11" t="s">
        <v>27</v>
      </c>
      <c r="D38" s="2" t="s">
        <v>431</v>
      </c>
      <c r="E38" s="11" t="s">
        <v>29</v>
      </c>
      <c r="F38" s="11" t="s">
        <v>30</v>
      </c>
      <c r="G38" s="11" t="s">
        <v>472</v>
      </c>
      <c r="H38" s="12"/>
      <c r="I38" s="12">
        <f t="shared" si="2"/>
        <v>1875000</v>
      </c>
      <c r="J38" s="71">
        <v>2250000</v>
      </c>
      <c r="K38" s="12"/>
      <c r="L38" s="13" t="s">
        <v>31</v>
      </c>
      <c r="M38" s="13" t="s">
        <v>32</v>
      </c>
      <c r="N38" s="10"/>
      <c r="O38" s="14"/>
      <c r="P38" s="18" t="s">
        <v>22</v>
      </c>
      <c r="Q38" s="10"/>
      <c r="R38" s="10"/>
      <c r="S38" s="11"/>
      <c r="T38" s="18" t="s">
        <v>56</v>
      </c>
    </row>
    <row r="39" spans="1:20" ht="31" x14ac:dyDescent="0.35">
      <c r="A39" s="11"/>
      <c r="B39" s="11"/>
      <c r="C39" s="11" t="s">
        <v>406</v>
      </c>
      <c r="D39" s="2" t="s">
        <v>431</v>
      </c>
      <c r="E39" s="11" t="s">
        <v>406</v>
      </c>
      <c r="F39" s="11" t="s">
        <v>407</v>
      </c>
      <c r="G39" s="11" t="s">
        <v>408</v>
      </c>
      <c r="H39" s="12"/>
      <c r="I39" s="12">
        <f t="shared" si="2"/>
        <v>833333.33333333337</v>
      </c>
      <c r="J39" s="71">
        <v>1000000</v>
      </c>
      <c r="K39" s="12"/>
      <c r="L39" s="13">
        <v>44075</v>
      </c>
      <c r="M39" s="13">
        <v>45901</v>
      </c>
      <c r="N39" s="10"/>
      <c r="O39" s="14"/>
      <c r="P39" s="10" t="s">
        <v>49</v>
      </c>
      <c r="Q39" s="10" t="s">
        <v>409</v>
      </c>
      <c r="R39" s="10" t="s">
        <v>912</v>
      </c>
      <c r="S39" s="11"/>
      <c r="T39" s="10" t="s">
        <v>56</v>
      </c>
    </row>
    <row r="40" spans="1:20" ht="46.5" x14ac:dyDescent="0.35">
      <c r="A40" s="11"/>
      <c r="B40" s="11"/>
      <c r="C40" s="11" t="s">
        <v>397</v>
      </c>
      <c r="D40" s="2" t="s">
        <v>431</v>
      </c>
      <c r="E40" s="11" t="s">
        <v>397</v>
      </c>
      <c r="F40" s="11" t="s">
        <v>398</v>
      </c>
      <c r="G40" s="11" t="s">
        <v>399</v>
      </c>
      <c r="H40" s="12"/>
      <c r="I40" s="12">
        <f t="shared" si="2"/>
        <v>0</v>
      </c>
      <c r="J40" s="87"/>
      <c r="K40" s="12"/>
      <c r="L40" s="24">
        <v>44593</v>
      </c>
      <c r="M40" s="24">
        <v>46053</v>
      </c>
      <c r="N40" s="10"/>
      <c r="O40" s="14"/>
      <c r="P40" s="10" t="s">
        <v>49</v>
      </c>
      <c r="Q40" s="10">
        <v>676451</v>
      </c>
      <c r="R40" s="10"/>
      <c r="S40" s="11" t="s">
        <v>917</v>
      </c>
      <c r="T40" s="10" t="s">
        <v>56</v>
      </c>
    </row>
    <row r="41" spans="1:20" ht="46.5" x14ac:dyDescent="0.35">
      <c r="A41" s="32"/>
      <c r="B41" s="32"/>
      <c r="C41" s="11" t="s">
        <v>335</v>
      </c>
      <c r="D41" s="10" t="s">
        <v>567</v>
      </c>
      <c r="E41" s="11" t="s">
        <v>336</v>
      </c>
      <c r="F41" s="11" t="s">
        <v>337</v>
      </c>
      <c r="G41" s="11" t="s">
        <v>338</v>
      </c>
      <c r="H41" s="12" t="s">
        <v>330</v>
      </c>
      <c r="I41" s="12">
        <f t="shared" si="2"/>
        <v>0</v>
      </c>
      <c r="J41" s="71"/>
      <c r="K41" s="12"/>
      <c r="L41" s="13" t="s">
        <v>339</v>
      </c>
      <c r="M41" s="13" t="s">
        <v>340</v>
      </c>
      <c r="N41" s="10" t="s">
        <v>341</v>
      </c>
      <c r="O41" s="14"/>
      <c r="P41" s="10"/>
      <c r="Q41" s="10" t="s">
        <v>342</v>
      </c>
      <c r="R41" s="10" t="s">
        <v>912</v>
      </c>
      <c r="S41" s="11"/>
      <c r="T41" s="10" t="s">
        <v>56</v>
      </c>
    </row>
    <row r="42" spans="1:20" ht="62" x14ac:dyDescent="0.35">
      <c r="A42" s="11" t="s">
        <v>74</v>
      </c>
      <c r="B42" s="11"/>
      <c r="C42" s="11" t="s">
        <v>75</v>
      </c>
      <c r="D42" s="27" t="s">
        <v>28</v>
      </c>
      <c r="E42" s="11" t="s">
        <v>76</v>
      </c>
      <c r="F42" s="11" t="s">
        <v>915</v>
      </c>
      <c r="G42" s="11" t="s">
        <v>77</v>
      </c>
      <c r="H42" s="10" t="s">
        <v>78</v>
      </c>
      <c r="I42" s="12">
        <f t="shared" si="2"/>
        <v>25364.166666666668</v>
      </c>
      <c r="J42" s="84" t="s">
        <v>78</v>
      </c>
      <c r="K42" s="10" t="s">
        <v>15</v>
      </c>
      <c r="L42" s="28">
        <v>44930</v>
      </c>
      <c r="M42" s="99">
        <v>46026</v>
      </c>
      <c r="N42" s="10" t="s">
        <v>79</v>
      </c>
      <c r="O42" s="28">
        <v>46112</v>
      </c>
      <c r="P42" s="10" t="s">
        <v>284</v>
      </c>
      <c r="Q42" s="10">
        <v>5831231</v>
      </c>
      <c r="R42" s="10"/>
      <c r="S42" s="11" t="s">
        <v>80</v>
      </c>
      <c r="T42" s="18" t="s">
        <v>56</v>
      </c>
    </row>
    <row r="43" spans="1:20" ht="93" x14ac:dyDescent="0.35">
      <c r="A43" s="11" t="s">
        <v>81</v>
      </c>
      <c r="B43" s="11"/>
      <c r="C43" s="11" t="s">
        <v>82</v>
      </c>
      <c r="D43" s="27" t="s">
        <v>28</v>
      </c>
      <c r="E43" s="11" t="s">
        <v>83</v>
      </c>
      <c r="F43" s="11" t="s">
        <v>84</v>
      </c>
      <c r="G43" s="11" t="s">
        <v>85</v>
      </c>
      <c r="H43" s="10" t="s">
        <v>86</v>
      </c>
      <c r="I43" s="12">
        <f t="shared" si="2"/>
        <v>78308.891666666663</v>
      </c>
      <c r="J43" s="84" t="s">
        <v>86</v>
      </c>
      <c r="K43" s="10" t="s">
        <v>15</v>
      </c>
      <c r="L43" s="28">
        <v>42372</v>
      </c>
      <c r="M43" s="10" t="s">
        <v>87</v>
      </c>
      <c r="N43" s="10" t="s">
        <v>88</v>
      </c>
      <c r="O43" s="10" t="s">
        <v>87</v>
      </c>
      <c r="P43" s="10" t="s">
        <v>284</v>
      </c>
      <c r="Q43" s="10" t="s">
        <v>15</v>
      </c>
      <c r="R43" s="10"/>
      <c r="S43" s="68" t="s">
        <v>89</v>
      </c>
      <c r="T43" s="18" t="s">
        <v>56</v>
      </c>
    </row>
    <row r="44" spans="1:20" ht="46.5" x14ac:dyDescent="0.35">
      <c r="A44" s="11">
        <v>4851214494</v>
      </c>
      <c r="B44" s="11"/>
      <c r="C44" s="2" t="s">
        <v>132</v>
      </c>
      <c r="D44" s="10" t="s">
        <v>28</v>
      </c>
      <c r="E44" s="1" t="s">
        <v>133</v>
      </c>
      <c r="F44" s="2" t="s">
        <v>134</v>
      </c>
      <c r="G44" s="2" t="s">
        <v>135</v>
      </c>
      <c r="H44" s="12">
        <v>9675</v>
      </c>
      <c r="I44" s="12">
        <f t="shared" si="2"/>
        <v>24187.5</v>
      </c>
      <c r="J44" s="88">
        <v>29025</v>
      </c>
      <c r="K44" s="12"/>
      <c r="L44" s="57">
        <v>45146</v>
      </c>
      <c r="M44" s="13">
        <v>46241</v>
      </c>
      <c r="N44" s="10"/>
      <c r="O44" s="14"/>
      <c r="P44" s="10" t="s">
        <v>136</v>
      </c>
      <c r="Q44" s="10">
        <v>12398055</v>
      </c>
      <c r="R44" s="10" t="s">
        <v>912</v>
      </c>
      <c r="S44" s="11"/>
      <c r="T44" s="10" t="s">
        <v>56</v>
      </c>
    </row>
    <row r="45" spans="1:20" ht="31" x14ac:dyDescent="0.35">
      <c r="A45" s="11" t="s">
        <v>544</v>
      </c>
      <c r="B45" s="11"/>
      <c r="C45" s="11" t="s">
        <v>60</v>
      </c>
      <c r="D45" s="10" t="s">
        <v>701</v>
      </c>
      <c r="E45" s="11" t="s">
        <v>61</v>
      </c>
      <c r="F45" s="11" t="s">
        <v>62</v>
      </c>
      <c r="G45" s="11" t="s">
        <v>63</v>
      </c>
      <c r="H45" s="12" t="s">
        <v>55</v>
      </c>
      <c r="I45" s="12">
        <f t="shared" si="2"/>
        <v>9750</v>
      </c>
      <c r="J45" s="71">
        <v>11700</v>
      </c>
      <c r="K45" s="12"/>
      <c r="L45" s="13">
        <v>45383</v>
      </c>
      <c r="M45" s="13">
        <v>46112</v>
      </c>
      <c r="N45" s="10" t="s">
        <v>18</v>
      </c>
      <c r="O45" s="14" t="s">
        <v>16</v>
      </c>
      <c r="P45" s="15" t="s">
        <v>58</v>
      </c>
      <c r="Q45" s="10" t="s">
        <v>64</v>
      </c>
      <c r="R45" s="10" t="s">
        <v>912</v>
      </c>
      <c r="S45" s="52" t="s">
        <v>16</v>
      </c>
      <c r="T45" s="18" t="s">
        <v>56</v>
      </c>
    </row>
    <row r="46" spans="1:20" ht="62" x14ac:dyDescent="0.35">
      <c r="A46" s="32" t="s">
        <v>842</v>
      </c>
      <c r="B46" s="32"/>
      <c r="C46" s="59" t="s">
        <v>95</v>
      </c>
      <c r="D46" s="19" t="s">
        <v>701</v>
      </c>
      <c r="E46" s="59" t="s">
        <v>96</v>
      </c>
      <c r="F46" s="59" t="s">
        <v>97</v>
      </c>
      <c r="G46" s="59" t="s">
        <v>98</v>
      </c>
      <c r="H46" s="60" t="s">
        <v>55</v>
      </c>
      <c r="I46" s="12">
        <f t="shared" si="2"/>
        <v>29926.666666666668</v>
      </c>
      <c r="J46" s="89">
        <v>35912</v>
      </c>
      <c r="K46" s="44"/>
      <c r="L46" s="76">
        <v>45809</v>
      </c>
      <c r="M46" s="76">
        <v>46904</v>
      </c>
      <c r="N46" s="19" t="s">
        <v>18</v>
      </c>
      <c r="O46" s="61" t="s">
        <v>16</v>
      </c>
      <c r="P46" s="44" t="s">
        <v>58</v>
      </c>
      <c r="Q46" s="44">
        <v>4062743</v>
      </c>
      <c r="R46" s="44" t="s">
        <v>912</v>
      </c>
      <c r="S46" s="77" t="s">
        <v>16</v>
      </c>
      <c r="T46" s="19" t="s">
        <v>56</v>
      </c>
    </row>
    <row r="47" spans="1:20" x14ac:dyDescent="0.35">
      <c r="A47" s="11" t="s">
        <v>545</v>
      </c>
      <c r="B47" s="11"/>
      <c r="C47" s="11" t="s">
        <v>546</v>
      </c>
      <c r="D47" s="10" t="s">
        <v>547</v>
      </c>
      <c r="E47" s="11" t="s">
        <v>548</v>
      </c>
      <c r="F47" s="11" t="s">
        <v>549</v>
      </c>
      <c r="G47" s="11" t="s">
        <v>550</v>
      </c>
      <c r="H47" s="12">
        <v>10000</v>
      </c>
      <c r="I47" s="12">
        <f t="shared" si="2"/>
        <v>25000</v>
      </c>
      <c r="J47" s="71">
        <v>30000</v>
      </c>
      <c r="K47" s="12"/>
      <c r="L47" s="13">
        <v>45383</v>
      </c>
      <c r="M47" s="13">
        <v>46446</v>
      </c>
      <c r="N47" s="10" t="s">
        <v>18</v>
      </c>
      <c r="O47" s="14"/>
      <c r="P47" s="10" t="s">
        <v>284</v>
      </c>
      <c r="Q47" s="201">
        <v>12745191</v>
      </c>
      <c r="R47" s="201" t="s">
        <v>912</v>
      </c>
      <c r="S47" s="11"/>
      <c r="T47" s="10" t="s">
        <v>56</v>
      </c>
    </row>
    <row r="48" spans="1:20" ht="31" x14ac:dyDescent="0.35">
      <c r="A48" s="162">
        <v>3128</v>
      </c>
      <c r="B48" s="162"/>
      <c r="C48" s="38" t="s">
        <v>392</v>
      </c>
      <c r="D48" s="172" t="s">
        <v>434</v>
      </c>
      <c r="E48" s="38" t="s">
        <v>393</v>
      </c>
      <c r="F48" s="11" t="s">
        <v>394</v>
      </c>
      <c r="G48" s="11" t="s">
        <v>395</v>
      </c>
      <c r="H48" s="12"/>
      <c r="I48" s="12">
        <f t="shared" si="2"/>
        <v>5069437.5</v>
      </c>
      <c r="J48" s="71">
        <v>6083325</v>
      </c>
      <c r="K48" s="12"/>
      <c r="L48" s="13">
        <v>44287</v>
      </c>
      <c r="M48" s="13">
        <v>49765</v>
      </c>
      <c r="N48" s="10"/>
      <c r="O48" s="14"/>
      <c r="P48" s="10" t="s">
        <v>396</v>
      </c>
      <c r="Q48" s="10" t="s">
        <v>384</v>
      </c>
      <c r="R48" s="10"/>
      <c r="S48" s="11"/>
      <c r="T48" s="10" t="s">
        <v>56</v>
      </c>
    </row>
    <row r="49" spans="1:20" ht="63" customHeight="1" x14ac:dyDescent="0.35">
      <c r="A49" s="11" t="s">
        <v>675</v>
      </c>
      <c r="B49" s="11"/>
      <c r="C49" s="11" t="s">
        <v>676</v>
      </c>
      <c r="D49" s="10" t="s">
        <v>434</v>
      </c>
      <c r="E49" s="11" t="s">
        <v>677</v>
      </c>
      <c r="F49" s="11" t="s">
        <v>678</v>
      </c>
      <c r="G49" s="11" t="s">
        <v>679</v>
      </c>
      <c r="H49" s="12"/>
      <c r="I49" s="12">
        <f t="shared" si="2"/>
        <v>16183.333333333334</v>
      </c>
      <c r="J49" s="71">
        <v>19420</v>
      </c>
      <c r="K49" s="12"/>
      <c r="L49" s="13">
        <v>45580</v>
      </c>
      <c r="M49" s="24">
        <v>46143</v>
      </c>
      <c r="N49" s="10"/>
      <c r="O49" s="14" t="s">
        <v>864</v>
      </c>
      <c r="P49" s="10" t="s">
        <v>136</v>
      </c>
      <c r="Q49" s="10">
        <v>9656370</v>
      </c>
      <c r="R49" s="10" t="s">
        <v>912</v>
      </c>
      <c r="S49" s="11"/>
      <c r="T49" s="10" t="s">
        <v>56</v>
      </c>
    </row>
    <row r="50" spans="1:20" ht="31" x14ac:dyDescent="0.35">
      <c r="A50" s="39" t="s">
        <v>750</v>
      </c>
      <c r="C50" s="32" t="s">
        <v>751</v>
      </c>
      <c r="D50" s="10" t="s">
        <v>434</v>
      </c>
      <c r="E50" s="11" t="s">
        <v>745</v>
      </c>
      <c r="F50" s="11" t="s">
        <v>746</v>
      </c>
      <c r="G50" s="11" t="s">
        <v>747</v>
      </c>
      <c r="H50" s="12">
        <v>10470</v>
      </c>
      <c r="I50" s="12">
        <f t="shared" si="2"/>
        <v>8725</v>
      </c>
      <c r="J50" s="71">
        <v>10470</v>
      </c>
      <c r="K50" s="12"/>
      <c r="L50" s="58">
        <v>45695</v>
      </c>
      <c r="M50" s="114">
        <v>45899</v>
      </c>
      <c r="N50" s="10"/>
      <c r="O50" s="14"/>
      <c r="P50" s="55" t="s">
        <v>284</v>
      </c>
      <c r="Q50" s="55" t="s">
        <v>748</v>
      </c>
      <c r="R50" s="55" t="s">
        <v>912</v>
      </c>
      <c r="S50" s="11" t="s">
        <v>749</v>
      </c>
      <c r="T50" s="55" t="s">
        <v>56</v>
      </c>
    </row>
    <row r="51" spans="1:20" ht="31" x14ac:dyDescent="0.35">
      <c r="A51" s="11" t="s">
        <v>209</v>
      </c>
      <c r="B51" s="11"/>
      <c r="C51" s="11" t="s">
        <v>210</v>
      </c>
      <c r="D51" s="10" t="s">
        <v>42</v>
      </c>
      <c r="E51" s="11" t="s">
        <v>210</v>
      </c>
      <c r="F51" s="11" t="s">
        <v>918</v>
      </c>
      <c r="G51" s="11" t="s">
        <v>211</v>
      </c>
      <c r="H51" s="12">
        <v>17790</v>
      </c>
      <c r="I51" s="12">
        <f t="shared" si="2"/>
        <v>14825</v>
      </c>
      <c r="J51" s="71">
        <v>17790</v>
      </c>
      <c r="K51" s="12"/>
      <c r="L51" s="13">
        <v>42156</v>
      </c>
      <c r="M51" s="13" t="s">
        <v>149</v>
      </c>
      <c r="N51" s="10"/>
      <c r="O51" s="14" t="s">
        <v>565</v>
      </c>
      <c r="P51" s="10" t="s">
        <v>284</v>
      </c>
      <c r="Q51" s="10">
        <v>4810636</v>
      </c>
      <c r="R51" s="10" t="s">
        <v>912</v>
      </c>
      <c r="S51" s="11"/>
      <c r="T51" s="18" t="s">
        <v>56</v>
      </c>
    </row>
    <row r="52" spans="1:20" ht="409.5" x14ac:dyDescent="0.35">
      <c r="A52" s="11"/>
      <c r="B52" s="11"/>
      <c r="C52" s="11" t="s">
        <v>19</v>
      </c>
      <c r="D52" s="10" t="s">
        <v>158</v>
      </c>
      <c r="E52" s="11" t="s">
        <v>812</v>
      </c>
      <c r="F52" s="1" t="s">
        <v>20</v>
      </c>
      <c r="G52" s="1" t="s">
        <v>21</v>
      </c>
      <c r="H52" s="25"/>
      <c r="I52" s="12">
        <f t="shared" si="2"/>
        <v>2416666.666666667</v>
      </c>
      <c r="J52" s="71">
        <v>2900000</v>
      </c>
      <c r="K52" s="12"/>
      <c r="L52" s="13">
        <v>44668</v>
      </c>
      <c r="M52" s="13">
        <v>46128</v>
      </c>
      <c r="N52" s="10"/>
      <c r="O52" s="14"/>
      <c r="P52" s="18" t="s">
        <v>34</v>
      </c>
      <c r="Q52" s="10"/>
      <c r="R52" s="10"/>
      <c r="S52" s="11" t="s">
        <v>960</v>
      </c>
      <c r="T52" s="10" t="s">
        <v>56</v>
      </c>
    </row>
    <row r="53" spans="1:20" ht="409.5" x14ac:dyDescent="0.35">
      <c r="A53" s="29" t="s">
        <v>1147</v>
      </c>
      <c r="B53" s="11"/>
      <c r="C53" s="11" t="s">
        <v>182</v>
      </c>
      <c r="D53" s="10" t="s">
        <v>158</v>
      </c>
      <c r="E53" s="11" t="s">
        <v>183</v>
      </c>
      <c r="F53" s="11" t="s">
        <v>184</v>
      </c>
      <c r="G53" s="11" t="s">
        <v>185</v>
      </c>
      <c r="H53" s="12"/>
      <c r="I53" s="12">
        <f t="shared" si="2"/>
        <v>5397626.666666667</v>
      </c>
      <c r="J53" s="71">
        <v>6477152</v>
      </c>
      <c r="K53" s="12"/>
      <c r="L53" s="13">
        <v>44774</v>
      </c>
      <c r="M53" s="13">
        <v>46599</v>
      </c>
      <c r="N53" s="10"/>
      <c r="O53" s="14"/>
      <c r="P53" s="10" t="s">
        <v>34</v>
      </c>
      <c r="Q53" s="10"/>
      <c r="R53" s="10"/>
      <c r="S53" s="11"/>
      <c r="T53" s="18" t="s">
        <v>56</v>
      </c>
    </row>
    <row r="54" spans="1:20" ht="31" x14ac:dyDescent="0.35">
      <c r="A54" s="11">
        <v>10646</v>
      </c>
      <c r="B54" s="11"/>
      <c r="C54" s="11" t="s">
        <v>581</v>
      </c>
      <c r="D54" s="10" t="s">
        <v>158</v>
      </c>
      <c r="E54" s="11" t="s">
        <v>582</v>
      </c>
      <c r="F54" s="11" t="s">
        <v>583</v>
      </c>
      <c r="G54" s="11" t="s">
        <v>584</v>
      </c>
      <c r="H54" s="12"/>
      <c r="I54" s="12">
        <f t="shared" si="2"/>
        <v>3135605.916666667</v>
      </c>
      <c r="J54" s="71">
        <v>3762727.1</v>
      </c>
      <c r="K54" s="12"/>
      <c r="L54" s="13">
        <v>45471</v>
      </c>
      <c r="M54" s="13" t="s">
        <v>957</v>
      </c>
      <c r="N54" s="10"/>
      <c r="O54" s="14"/>
      <c r="P54" s="10" t="s">
        <v>49</v>
      </c>
      <c r="Q54" s="29">
        <v>2509252</v>
      </c>
      <c r="R54" s="29"/>
      <c r="S54" s="11" t="s">
        <v>958</v>
      </c>
      <c r="T54" s="10" t="s">
        <v>56</v>
      </c>
    </row>
    <row r="55" spans="1:20" ht="29" x14ac:dyDescent="0.35">
      <c r="A55" s="55" t="s">
        <v>538</v>
      </c>
      <c r="B55" s="55"/>
      <c r="C55" s="54" t="s">
        <v>537</v>
      </c>
      <c r="D55" s="55" t="s">
        <v>539</v>
      </c>
      <c r="E55" s="54" t="s">
        <v>537</v>
      </c>
      <c r="F55" s="102" t="s">
        <v>585</v>
      </c>
      <c r="G55" s="102" t="s">
        <v>586</v>
      </c>
      <c r="H55" s="62"/>
      <c r="I55" s="12">
        <f t="shared" si="2"/>
        <v>0</v>
      </c>
      <c r="J55" s="92"/>
      <c r="K55" s="62"/>
      <c r="L55" s="58">
        <v>45341</v>
      </c>
      <c r="M55" s="58">
        <v>46539</v>
      </c>
      <c r="N55" s="55"/>
      <c r="O55" s="104"/>
      <c r="P55" s="10" t="s">
        <v>49</v>
      </c>
      <c r="Q55" s="97">
        <v>8847097</v>
      </c>
      <c r="R55" s="97" t="s">
        <v>912</v>
      </c>
      <c r="S55" s="55" t="s">
        <v>924</v>
      </c>
      <c r="T55" s="55" t="s">
        <v>56</v>
      </c>
    </row>
    <row r="56" spans="1:20" ht="124" x14ac:dyDescent="0.35">
      <c r="A56" s="32" t="s">
        <v>1145</v>
      </c>
      <c r="B56" s="32"/>
      <c r="C56" s="11" t="s">
        <v>35</v>
      </c>
      <c r="D56" s="10"/>
      <c r="E56" s="11" t="s">
        <v>36</v>
      </c>
      <c r="F56" s="11" t="s">
        <v>37</v>
      </c>
      <c r="G56" s="11" t="s">
        <v>38</v>
      </c>
      <c r="H56" s="12"/>
      <c r="I56" s="12">
        <f t="shared" si="2"/>
        <v>11422381.666666668</v>
      </c>
      <c r="J56" s="71">
        <v>13706858</v>
      </c>
      <c r="K56" s="12"/>
      <c r="L56" s="13" t="s">
        <v>39</v>
      </c>
      <c r="M56" s="13" t="s">
        <v>40</v>
      </c>
      <c r="N56" s="10"/>
      <c r="O56" s="14"/>
      <c r="P56" s="10" t="s">
        <v>34</v>
      </c>
      <c r="Q56" s="10"/>
      <c r="R56" s="10" t="s">
        <v>912</v>
      </c>
      <c r="S56" s="11" t="s">
        <v>1146</v>
      </c>
      <c r="T56" s="10" t="s">
        <v>56</v>
      </c>
    </row>
    <row r="57" spans="1:20" s="22" customFormat="1" ht="93" x14ac:dyDescent="0.35">
      <c r="A57" s="40" t="s">
        <v>972</v>
      </c>
      <c r="B57" s="40"/>
      <c r="C57" s="40" t="s">
        <v>773</v>
      </c>
      <c r="D57" s="37" t="s">
        <v>567</v>
      </c>
      <c r="E57" s="40" t="s">
        <v>973</v>
      </c>
      <c r="F57" s="40" t="s">
        <v>974</v>
      </c>
      <c r="G57" s="40" t="s">
        <v>975</v>
      </c>
      <c r="H57" s="41">
        <v>31733.7</v>
      </c>
      <c r="I57" s="12">
        <v>79334.25</v>
      </c>
      <c r="J57" s="90">
        <v>95201.1</v>
      </c>
      <c r="K57" s="41"/>
      <c r="L57" s="42">
        <v>45870</v>
      </c>
      <c r="M57" s="42">
        <v>46965</v>
      </c>
      <c r="N57" s="37"/>
      <c r="O57" s="43"/>
      <c r="P57" s="37" t="s">
        <v>439</v>
      </c>
      <c r="Q57" s="169">
        <v>6693507</v>
      </c>
      <c r="R57" s="37" t="s">
        <v>912</v>
      </c>
      <c r="S57" s="40" t="s">
        <v>976</v>
      </c>
      <c r="T57" s="37" t="s">
        <v>56</v>
      </c>
    </row>
    <row r="58" spans="1:20" s="22" customFormat="1" ht="31" x14ac:dyDescent="0.35">
      <c r="A58" s="39" t="s">
        <v>977</v>
      </c>
      <c r="B58" s="39"/>
      <c r="C58" s="36" t="s">
        <v>978</v>
      </c>
      <c r="D58" s="169" t="s">
        <v>567</v>
      </c>
      <c r="E58" s="40" t="s">
        <v>978</v>
      </c>
      <c r="F58" s="36" t="s">
        <v>979</v>
      </c>
      <c r="G58" s="39" t="s">
        <v>980</v>
      </c>
      <c r="H58" s="41">
        <v>11231</v>
      </c>
      <c r="I58" s="12">
        <v>28077.5</v>
      </c>
      <c r="J58" s="90">
        <v>33693</v>
      </c>
      <c r="K58" s="41"/>
      <c r="L58" s="42">
        <v>45962</v>
      </c>
      <c r="M58" s="42">
        <v>47057</v>
      </c>
      <c r="N58" s="37"/>
      <c r="O58" s="43"/>
      <c r="P58" s="37" t="s">
        <v>49</v>
      </c>
      <c r="Q58" s="37">
        <v>11500849</v>
      </c>
      <c r="R58" s="9" t="s">
        <v>912</v>
      </c>
      <c r="S58" s="11"/>
      <c r="T58" s="10" t="s">
        <v>56</v>
      </c>
    </row>
    <row r="59" spans="1:20" s="22" customFormat="1" ht="31" x14ac:dyDescent="0.35">
      <c r="A59" s="40" t="s">
        <v>981</v>
      </c>
      <c r="B59" s="40"/>
      <c r="C59" s="40" t="s">
        <v>982</v>
      </c>
      <c r="D59" s="37" t="s">
        <v>983</v>
      </c>
      <c r="E59" s="40" t="s">
        <v>984</v>
      </c>
      <c r="F59" s="40" t="s">
        <v>985</v>
      </c>
      <c r="G59" s="39" t="s">
        <v>986</v>
      </c>
      <c r="H59" s="41" t="s">
        <v>987</v>
      </c>
      <c r="I59" s="12">
        <v>29000</v>
      </c>
      <c r="J59" s="90">
        <v>34800</v>
      </c>
      <c r="K59" s="41"/>
      <c r="L59" s="42">
        <v>45839</v>
      </c>
      <c r="M59" s="42">
        <v>46203</v>
      </c>
      <c r="N59" s="37" t="s">
        <v>253</v>
      </c>
      <c r="O59" s="43">
        <v>46111</v>
      </c>
      <c r="P59" s="37" t="s">
        <v>49</v>
      </c>
      <c r="Q59" s="37">
        <v>8848961</v>
      </c>
      <c r="R59" s="37" t="s">
        <v>912</v>
      </c>
      <c r="S59" s="40" t="s">
        <v>988</v>
      </c>
      <c r="T59" s="37" t="s">
        <v>56</v>
      </c>
    </row>
    <row r="60" spans="1:20" s="22" customFormat="1" ht="170.5" x14ac:dyDescent="0.35">
      <c r="A60" s="40" t="s">
        <v>882</v>
      </c>
      <c r="B60" s="40"/>
      <c r="C60" s="40" t="s">
        <v>994</v>
      </c>
      <c r="D60" s="37" t="s">
        <v>493</v>
      </c>
      <c r="E60" s="40" t="s">
        <v>995</v>
      </c>
      <c r="F60" s="40" t="s">
        <v>996</v>
      </c>
      <c r="G60" s="40" t="s">
        <v>997</v>
      </c>
      <c r="H60" s="41"/>
      <c r="I60" s="12">
        <v>2554099</v>
      </c>
      <c r="J60" s="90">
        <v>3064918.8</v>
      </c>
      <c r="K60" s="41"/>
      <c r="L60" s="42">
        <v>45950</v>
      </c>
      <c r="M60" s="42">
        <v>46244</v>
      </c>
      <c r="N60" s="37"/>
      <c r="O60" s="43"/>
      <c r="P60" s="37" t="s">
        <v>49</v>
      </c>
      <c r="Q60" s="37">
        <v>3578140</v>
      </c>
      <c r="R60" s="37"/>
      <c r="S60" s="40" t="s">
        <v>998</v>
      </c>
      <c r="T60" s="37" t="s">
        <v>56</v>
      </c>
    </row>
    <row r="61" spans="1:20" s="22" customFormat="1" ht="155" x14ac:dyDescent="0.35">
      <c r="A61" s="40" t="s">
        <v>794</v>
      </c>
      <c r="B61" s="40"/>
      <c r="C61" s="164" t="s">
        <v>813</v>
      </c>
      <c r="D61" s="37" t="s">
        <v>795</v>
      </c>
      <c r="E61" s="40" t="s">
        <v>814</v>
      </c>
      <c r="F61" s="40" t="s">
        <v>815</v>
      </c>
      <c r="G61" s="40" t="s">
        <v>816</v>
      </c>
      <c r="H61" s="41"/>
      <c r="I61" s="12">
        <f t="shared" ref="I61:I72" si="3">J61/1.2</f>
        <v>27174.166666666668</v>
      </c>
      <c r="J61" s="116">
        <v>32609</v>
      </c>
      <c r="K61" s="41"/>
      <c r="L61" s="42">
        <v>45810</v>
      </c>
      <c r="M61" s="42">
        <v>46112</v>
      </c>
      <c r="N61" s="37"/>
      <c r="O61" s="43"/>
      <c r="P61" s="37" t="s">
        <v>136</v>
      </c>
      <c r="Q61" s="117">
        <v>1077828</v>
      </c>
      <c r="R61" s="117" t="s">
        <v>913</v>
      </c>
      <c r="S61" s="40"/>
      <c r="T61" s="37" t="s">
        <v>56</v>
      </c>
    </row>
    <row r="62" spans="1:20" ht="139.5" x14ac:dyDescent="0.35">
      <c r="A62" s="40" t="s">
        <v>869</v>
      </c>
      <c r="B62" s="40"/>
      <c r="C62" s="40" t="s">
        <v>870</v>
      </c>
      <c r="D62" s="37" t="s">
        <v>795</v>
      </c>
      <c r="E62" s="40" t="s">
        <v>871</v>
      </c>
      <c r="F62" s="40" t="s">
        <v>872</v>
      </c>
      <c r="G62" s="40" t="s">
        <v>873</v>
      </c>
      <c r="H62" s="41">
        <v>96000</v>
      </c>
      <c r="I62" s="12">
        <f t="shared" si="3"/>
        <v>80000</v>
      </c>
      <c r="J62" s="90">
        <v>96000</v>
      </c>
      <c r="K62" s="41">
        <v>16000</v>
      </c>
      <c r="L62" s="42">
        <v>45748</v>
      </c>
      <c r="M62" s="42">
        <v>46112</v>
      </c>
      <c r="N62" s="37"/>
      <c r="O62" s="43"/>
      <c r="P62" s="37" t="s">
        <v>128</v>
      </c>
      <c r="Q62" s="108">
        <v>4172770</v>
      </c>
      <c r="R62" s="108" t="s">
        <v>913</v>
      </c>
      <c r="S62" s="40"/>
      <c r="T62" s="37" t="s">
        <v>56</v>
      </c>
    </row>
    <row r="63" spans="1:20" ht="62" x14ac:dyDescent="0.35">
      <c r="A63" s="35">
        <v>4433</v>
      </c>
      <c r="B63" s="35"/>
      <c r="C63" s="35" t="s">
        <v>66</v>
      </c>
      <c r="D63" s="30" t="s">
        <v>1071</v>
      </c>
      <c r="E63" s="35" t="s">
        <v>67</v>
      </c>
      <c r="F63" s="35" t="s">
        <v>68</v>
      </c>
      <c r="G63" s="35" t="s">
        <v>69</v>
      </c>
      <c r="H63" s="45"/>
      <c r="I63" s="12">
        <f t="shared" si="3"/>
        <v>4000000</v>
      </c>
      <c r="J63" s="91">
        <v>4800000</v>
      </c>
      <c r="K63" s="45"/>
      <c r="L63" s="46" t="s">
        <v>70</v>
      </c>
      <c r="M63" s="46" t="s">
        <v>71</v>
      </c>
      <c r="N63" s="30" t="s">
        <v>33</v>
      </c>
      <c r="O63" s="47"/>
      <c r="P63" s="30" t="s">
        <v>17</v>
      </c>
      <c r="Q63" s="30" t="s">
        <v>72</v>
      </c>
      <c r="R63" s="30" t="s">
        <v>912</v>
      </c>
      <c r="S63" s="35"/>
      <c r="T63" s="195" t="s">
        <v>56</v>
      </c>
    </row>
    <row r="64" spans="1:20" x14ac:dyDescent="0.35">
      <c r="A64" s="11" t="s">
        <v>502</v>
      </c>
      <c r="B64" s="11"/>
      <c r="C64" s="11" t="s">
        <v>496</v>
      </c>
      <c r="D64" s="10" t="s">
        <v>434</v>
      </c>
      <c r="E64" s="11" t="s">
        <v>500</v>
      </c>
      <c r="F64" s="11" t="s">
        <v>499</v>
      </c>
      <c r="G64" s="11" t="s">
        <v>501</v>
      </c>
      <c r="H64" s="12">
        <v>71500</v>
      </c>
      <c r="I64" s="12">
        <f t="shared" si="3"/>
        <v>59583.333333333336</v>
      </c>
      <c r="J64" s="71">
        <v>71500</v>
      </c>
      <c r="K64" s="12"/>
      <c r="L64" s="13">
        <v>45189</v>
      </c>
      <c r="M64" s="13">
        <v>46112</v>
      </c>
      <c r="N64" s="10" t="s">
        <v>33</v>
      </c>
      <c r="O64" s="14">
        <v>46021</v>
      </c>
      <c r="P64" s="10" t="s">
        <v>497</v>
      </c>
      <c r="Q64" s="10">
        <v>11619729</v>
      </c>
      <c r="R64" s="10" t="s">
        <v>912</v>
      </c>
      <c r="S64" s="11" t="s">
        <v>1072</v>
      </c>
      <c r="T64" s="18" t="s">
        <v>56</v>
      </c>
    </row>
    <row r="65" spans="1:20" ht="46.5" x14ac:dyDescent="0.35">
      <c r="A65" s="11" t="s">
        <v>623</v>
      </c>
      <c r="B65" s="11"/>
      <c r="C65" s="3" t="s">
        <v>624</v>
      </c>
      <c r="D65" s="10" t="s">
        <v>434</v>
      </c>
      <c r="E65" s="175" t="s">
        <v>625</v>
      </c>
      <c r="F65" s="11" t="s">
        <v>626</v>
      </c>
      <c r="G65" s="178" t="s">
        <v>627</v>
      </c>
      <c r="H65" s="12"/>
      <c r="I65" s="12">
        <f t="shared" si="3"/>
        <v>124780.20833333334</v>
      </c>
      <c r="J65" s="186">
        <v>149736.25</v>
      </c>
      <c r="K65" s="12"/>
      <c r="L65" s="13">
        <v>45413</v>
      </c>
      <c r="M65" s="13">
        <v>46111</v>
      </c>
      <c r="N65" s="10" t="s">
        <v>1073</v>
      </c>
      <c r="O65" s="43">
        <v>46021</v>
      </c>
      <c r="P65" s="10" t="s">
        <v>34</v>
      </c>
      <c r="Q65" s="29">
        <v>1330885</v>
      </c>
      <c r="R65" s="29" t="s">
        <v>912</v>
      </c>
      <c r="S65" s="11" t="s">
        <v>1072</v>
      </c>
      <c r="T65" s="10" t="s">
        <v>56</v>
      </c>
    </row>
    <row r="66" spans="1:20" ht="31" x14ac:dyDescent="0.35">
      <c r="A66" s="11" t="s">
        <v>681</v>
      </c>
      <c r="B66" s="11"/>
      <c r="C66" s="11" t="s">
        <v>682</v>
      </c>
      <c r="D66" s="10" t="s">
        <v>434</v>
      </c>
      <c r="E66" s="11" t="s">
        <v>683</v>
      </c>
      <c r="F66" s="11" t="s">
        <v>198</v>
      </c>
      <c r="G66" s="11" t="s">
        <v>684</v>
      </c>
      <c r="H66" s="12">
        <v>88358</v>
      </c>
      <c r="I66" s="12">
        <f t="shared" si="3"/>
        <v>73631.666666666672</v>
      </c>
      <c r="J66" s="71">
        <v>88358</v>
      </c>
      <c r="K66" s="12"/>
      <c r="L66" s="13">
        <v>45748</v>
      </c>
      <c r="M66" s="13">
        <v>46112</v>
      </c>
      <c r="N66" s="10"/>
      <c r="O66" s="14"/>
      <c r="P66" s="10" t="s">
        <v>200</v>
      </c>
      <c r="Q66" s="10"/>
      <c r="R66" s="10"/>
      <c r="S66" s="11"/>
      <c r="T66" s="10" t="s">
        <v>56</v>
      </c>
    </row>
    <row r="67" spans="1:20" ht="31" x14ac:dyDescent="0.35">
      <c r="A67" s="11" t="s">
        <v>685</v>
      </c>
      <c r="B67" s="11"/>
      <c r="C67" s="11" t="s">
        <v>686</v>
      </c>
      <c r="D67" s="10" t="s">
        <v>434</v>
      </c>
      <c r="E67" s="11" t="s">
        <v>683</v>
      </c>
      <c r="F67" s="11" t="s">
        <v>198</v>
      </c>
      <c r="G67" s="11" t="s">
        <v>687</v>
      </c>
      <c r="H67" s="12">
        <v>93165</v>
      </c>
      <c r="I67" s="12">
        <f t="shared" si="3"/>
        <v>77637.5</v>
      </c>
      <c r="J67" s="71">
        <v>93165</v>
      </c>
      <c r="K67" s="12"/>
      <c r="L67" s="13">
        <v>46113</v>
      </c>
      <c r="M67" s="13">
        <v>46477</v>
      </c>
      <c r="N67" s="10"/>
      <c r="O67" s="14"/>
      <c r="P67" s="10" t="s">
        <v>200</v>
      </c>
      <c r="Q67" s="10"/>
      <c r="R67" s="10"/>
      <c r="S67" s="11"/>
      <c r="T67" s="10" t="s">
        <v>56</v>
      </c>
    </row>
    <row r="68" spans="1:20" ht="31" x14ac:dyDescent="0.35">
      <c r="A68" s="11" t="s">
        <v>713</v>
      </c>
      <c r="B68" s="11"/>
      <c r="C68" s="11" t="s">
        <v>688</v>
      </c>
      <c r="D68" s="55" t="s">
        <v>434</v>
      </c>
      <c r="E68" s="11" t="s">
        <v>1101</v>
      </c>
      <c r="F68" s="11" t="s">
        <v>691</v>
      </c>
      <c r="G68" s="11" t="s">
        <v>692</v>
      </c>
      <c r="H68" s="12"/>
      <c r="I68" s="12">
        <f t="shared" si="3"/>
        <v>213009.16666666669</v>
      </c>
      <c r="J68" s="71">
        <v>255611</v>
      </c>
      <c r="K68" s="12"/>
      <c r="L68" s="13" t="s">
        <v>689</v>
      </c>
      <c r="M68" s="13" t="s">
        <v>690</v>
      </c>
      <c r="N68" s="10"/>
      <c r="O68" s="14">
        <v>46021</v>
      </c>
      <c r="P68" s="10" t="s">
        <v>497</v>
      </c>
      <c r="Q68" s="106">
        <v>5748517</v>
      </c>
      <c r="R68" s="106" t="s">
        <v>912</v>
      </c>
      <c r="S68" s="11" t="s">
        <v>680</v>
      </c>
      <c r="T68" s="10" t="s">
        <v>56</v>
      </c>
    </row>
    <row r="69" spans="1:20" ht="46.5" x14ac:dyDescent="0.35">
      <c r="A69" s="11" t="s">
        <v>714</v>
      </c>
      <c r="B69" s="11"/>
      <c r="C69" s="11" t="s">
        <v>715</v>
      </c>
      <c r="D69" s="55" t="s">
        <v>434</v>
      </c>
      <c r="E69" s="11" t="s">
        <v>716</v>
      </c>
      <c r="F69" s="11" t="s">
        <v>717</v>
      </c>
      <c r="G69" s="11" t="s">
        <v>718</v>
      </c>
      <c r="H69" s="12"/>
      <c r="I69" s="12">
        <f t="shared" si="3"/>
        <v>192419</v>
      </c>
      <c r="J69" s="71">
        <v>230902.8</v>
      </c>
      <c r="K69" s="12"/>
      <c r="L69" s="13">
        <v>45708</v>
      </c>
      <c r="M69" s="24">
        <v>46738</v>
      </c>
      <c r="N69" s="10"/>
      <c r="O69" s="14"/>
      <c r="P69" s="55" t="s">
        <v>49</v>
      </c>
      <c r="Q69" s="10">
        <v>6472932</v>
      </c>
      <c r="R69" s="10"/>
      <c r="S69" s="11" t="s">
        <v>680</v>
      </c>
      <c r="T69" s="10" t="s">
        <v>56</v>
      </c>
    </row>
    <row r="70" spans="1:20" ht="108.5" x14ac:dyDescent="0.35">
      <c r="A70" s="11" t="s">
        <v>758</v>
      </c>
      <c r="B70" s="11"/>
      <c r="C70" s="11" t="s">
        <v>759</v>
      </c>
      <c r="D70" s="55" t="s">
        <v>1102</v>
      </c>
      <c r="E70" s="11" t="s">
        <v>760</v>
      </c>
      <c r="F70" s="11" t="s">
        <v>761</v>
      </c>
      <c r="G70" s="11" t="s">
        <v>762</v>
      </c>
      <c r="H70" s="12"/>
      <c r="I70" s="12">
        <f t="shared" si="3"/>
        <v>452595.83333333337</v>
      </c>
      <c r="J70" s="71">
        <v>543115</v>
      </c>
      <c r="K70" s="12"/>
      <c r="L70" s="58">
        <v>45474</v>
      </c>
      <c r="M70" s="13">
        <v>46598</v>
      </c>
      <c r="N70" s="10"/>
      <c r="O70" s="14"/>
      <c r="P70" s="10" t="s">
        <v>34</v>
      </c>
      <c r="Q70" s="10">
        <v>5713873</v>
      </c>
      <c r="R70" s="10" t="s">
        <v>912</v>
      </c>
      <c r="S70" s="11"/>
      <c r="T70" s="10" t="s">
        <v>56</v>
      </c>
    </row>
    <row r="71" spans="1:20" ht="31" x14ac:dyDescent="0.35">
      <c r="A71" s="11" t="s">
        <v>693</v>
      </c>
      <c r="B71" s="11"/>
      <c r="C71" s="11" t="s">
        <v>700</v>
      </c>
      <c r="D71" s="67" t="s">
        <v>434</v>
      </c>
      <c r="E71" s="11" t="s">
        <v>694</v>
      </c>
      <c r="F71" s="11" t="s">
        <v>695</v>
      </c>
      <c r="G71" s="112" t="s">
        <v>696</v>
      </c>
      <c r="H71" s="12"/>
      <c r="I71" s="12">
        <f t="shared" si="3"/>
        <v>7500</v>
      </c>
      <c r="J71" s="71">
        <v>9000</v>
      </c>
      <c r="K71" s="12"/>
      <c r="L71" s="13">
        <v>45663</v>
      </c>
      <c r="M71" s="13">
        <v>46112</v>
      </c>
      <c r="N71" s="10"/>
      <c r="O71" s="14"/>
      <c r="P71" s="10" t="s">
        <v>200</v>
      </c>
      <c r="Q71" s="98">
        <v>13006924</v>
      </c>
      <c r="R71" s="98" t="s">
        <v>912</v>
      </c>
      <c r="S71" s="11"/>
      <c r="T71" s="55" t="s">
        <v>56</v>
      </c>
    </row>
    <row r="72" spans="1:20" ht="139.5" x14ac:dyDescent="0.35">
      <c r="A72" s="11" t="s">
        <v>865</v>
      </c>
      <c r="B72" s="11"/>
      <c r="C72" s="11" t="s">
        <v>866</v>
      </c>
      <c r="D72" s="10" t="s">
        <v>434</v>
      </c>
      <c r="E72" s="11" t="s">
        <v>867</v>
      </c>
      <c r="F72" s="11" t="s">
        <v>925</v>
      </c>
      <c r="G72" s="11" t="s">
        <v>868</v>
      </c>
      <c r="H72" s="12">
        <v>50000</v>
      </c>
      <c r="I72" s="12">
        <f t="shared" si="3"/>
        <v>41666.666666666672</v>
      </c>
      <c r="J72" s="71">
        <v>50000</v>
      </c>
      <c r="K72" s="12"/>
      <c r="L72" s="13">
        <v>45748</v>
      </c>
      <c r="M72" s="13">
        <v>46112</v>
      </c>
      <c r="N72" s="10"/>
      <c r="O72" s="14" t="s">
        <v>16</v>
      </c>
      <c r="P72" s="10" t="s">
        <v>479</v>
      </c>
      <c r="Q72" s="105">
        <v>9068139</v>
      </c>
      <c r="R72" s="105" t="s">
        <v>912</v>
      </c>
      <c r="S72" s="11" t="s">
        <v>128</v>
      </c>
      <c r="T72" s="10" t="s">
        <v>56</v>
      </c>
    </row>
    <row r="73" spans="1:20" ht="46.5" x14ac:dyDescent="0.35">
      <c r="A73" s="11" t="s">
        <v>884</v>
      </c>
      <c r="B73" s="11"/>
      <c r="C73" s="11" t="s">
        <v>885</v>
      </c>
      <c r="D73" s="10" t="s">
        <v>434</v>
      </c>
      <c r="E73" s="11" t="s">
        <v>886</v>
      </c>
      <c r="F73" s="11" t="s">
        <v>896</v>
      </c>
      <c r="G73" s="11" t="s">
        <v>897</v>
      </c>
      <c r="H73" s="12">
        <v>0</v>
      </c>
      <c r="I73" s="12">
        <v>38325</v>
      </c>
      <c r="J73" s="71">
        <v>45990</v>
      </c>
      <c r="K73" s="12"/>
      <c r="L73" s="13">
        <v>45874</v>
      </c>
      <c r="M73" s="13">
        <v>46538</v>
      </c>
      <c r="N73" s="10"/>
      <c r="O73" s="14"/>
      <c r="P73" s="10" t="s">
        <v>49</v>
      </c>
      <c r="Q73" s="10">
        <v>3383212</v>
      </c>
      <c r="R73" s="10"/>
      <c r="S73" s="11" t="s">
        <v>887</v>
      </c>
      <c r="T73" s="10" t="s">
        <v>56</v>
      </c>
    </row>
    <row r="74" spans="1:20" ht="195.75" customHeight="1" x14ac:dyDescent="0.35">
      <c r="A74" s="11" t="s">
        <v>894</v>
      </c>
      <c r="B74" s="11" t="s">
        <v>1031</v>
      </c>
      <c r="C74" s="11" t="s">
        <v>892</v>
      </c>
      <c r="D74" s="10" t="s">
        <v>434</v>
      </c>
      <c r="E74" s="11" t="s">
        <v>893</v>
      </c>
      <c r="F74" s="11" t="s">
        <v>616</v>
      </c>
      <c r="G74" s="11" t="s">
        <v>617</v>
      </c>
      <c r="H74" s="12">
        <v>0</v>
      </c>
      <c r="I74" s="12">
        <f>J74/1.2</f>
        <v>52020.250000000007</v>
      </c>
      <c r="J74" s="71">
        <v>62424.3</v>
      </c>
      <c r="K74" s="12"/>
      <c r="L74" s="13" t="s">
        <v>895</v>
      </c>
      <c r="M74" s="13">
        <v>45976</v>
      </c>
      <c r="N74" s="10"/>
      <c r="O74" s="14" t="s">
        <v>164</v>
      </c>
      <c r="P74" s="10" t="s">
        <v>49</v>
      </c>
      <c r="Q74" s="29">
        <v>1236338</v>
      </c>
      <c r="R74" s="29"/>
      <c r="S74" s="11" t="s">
        <v>1007</v>
      </c>
      <c r="T74" s="10" t="s">
        <v>56</v>
      </c>
    </row>
    <row r="75" spans="1:20" ht="155" x14ac:dyDescent="0.35">
      <c r="A75" s="96" t="s">
        <v>898</v>
      </c>
      <c r="B75" s="96"/>
      <c r="C75" s="11" t="s">
        <v>899</v>
      </c>
      <c r="D75" s="10" t="s">
        <v>434</v>
      </c>
      <c r="E75" s="11" t="s">
        <v>900</v>
      </c>
      <c r="F75" s="11" t="s">
        <v>901</v>
      </c>
      <c r="G75" s="11" t="s">
        <v>902</v>
      </c>
      <c r="H75" s="12"/>
      <c r="I75" s="12">
        <f>J75/1.2</f>
        <v>180015.83333333334</v>
      </c>
      <c r="J75" s="71">
        <v>216019</v>
      </c>
      <c r="K75" s="12"/>
      <c r="L75" s="13">
        <v>45817</v>
      </c>
      <c r="M75" s="13">
        <v>46477</v>
      </c>
      <c r="N75" s="10"/>
      <c r="O75" s="14"/>
      <c r="P75" s="10" t="s">
        <v>49</v>
      </c>
      <c r="Q75" s="10">
        <v>11875450</v>
      </c>
      <c r="R75" s="10"/>
      <c r="S75" s="11" t="s">
        <v>903</v>
      </c>
      <c r="T75" s="10" t="s">
        <v>56</v>
      </c>
    </row>
    <row r="76" spans="1:20" ht="46.5" x14ac:dyDescent="0.35">
      <c r="A76" s="11" t="s">
        <v>888</v>
      </c>
      <c r="B76" s="11"/>
      <c r="C76" s="11" t="s">
        <v>932</v>
      </c>
      <c r="D76" s="10" t="s">
        <v>434</v>
      </c>
      <c r="E76" s="11" t="s">
        <v>933</v>
      </c>
      <c r="F76" s="11" t="s">
        <v>934</v>
      </c>
      <c r="G76" s="11" t="s">
        <v>935</v>
      </c>
      <c r="H76" s="12"/>
      <c r="I76" s="84">
        <v>154560.29999999999</v>
      </c>
      <c r="J76" s="71">
        <v>185472.36</v>
      </c>
      <c r="K76" s="12"/>
      <c r="L76" s="13">
        <v>45895</v>
      </c>
      <c r="M76" s="13">
        <v>46631</v>
      </c>
      <c r="N76" s="10"/>
      <c r="O76" s="14"/>
      <c r="P76" s="10" t="s">
        <v>49</v>
      </c>
      <c r="Q76" s="29" t="s">
        <v>881</v>
      </c>
      <c r="R76" s="10" t="s">
        <v>912</v>
      </c>
      <c r="S76" s="11" t="s">
        <v>990</v>
      </c>
      <c r="T76" s="10" t="s">
        <v>56</v>
      </c>
    </row>
    <row r="77" spans="1:20" ht="155" x14ac:dyDescent="0.35">
      <c r="A77" s="56" t="s">
        <v>1033</v>
      </c>
      <c r="B77" s="56"/>
      <c r="C77" s="11" t="s">
        <v>697</v>
      </c>
      <c r="D77" s="55" t="s">
        <v>434</v>
      </c>
      <c r="E77" s="54" t="s">
        <v>698</v>
      </c>
      <c r="F77" s="11" t="s">
        <v>1032</v>
      </c>
      <c r="G77" s="11" t="s">
        <v>59</v>
      </c>
      <c r="H77" s="12"/>
      <c r="I77" s="84">
        <v>188694.26</v>
      </c>
      <c r="J77" s="94">
        <v>226433.04</v>
      </c>
      <c r="K77" s="12"/>
      <c r="L77" s="13">
        <v>45901</v>
      </c>
      <c r="M77" s="13">
        <v>46203</v>
      </c>
      <c r="N77" s="10"/>
      <c r="O77" s="14">
        <v>45960</v>
      </c>
      <c r="P77" s="10" t="s">
        <v>49</v>
      </c>
      <c r="Q77" s="10" t="s">
        <v>881</v>
      </c>
      <c r="R77" s="10" t="s">
        <v>912</v>
      </c>
      <c r="S77" s="11" t="s">
        <v>699</v>
      </c>
      <c r="T77" s="10" t="s">
        <v>56</v>
      </c>
    </row>
    <row r="78" spans="1:20" ht="125.15" customHeight="1" x14ac:dyDescent="0.35">
      <c r="A78" s="11" t="s">
        <v>882</v>
      </c>
      <c r="B78" s="11"/>
      <c r="C78" s="11" t="s">
        <v>993</v>
      </c>
      <c r="D78" s="10" t="s">
        <v>434</v>
      </c>
      <c r="E78" s="11" t="s">
        <v>992</v>
      </c>
      <c r="F78" s="39" t="s">
        <v>904</v>
      </c>
      <c r="G78" s="11" t="s">
        <v>905</v>
      </c>
      <c r="H78" s="12"/>
      <c r="I78" s="12">
        <v>2554099</v>
      </c>
      <c r="J78" s="71">
        <v>3064918.8</v>
      </c>
      <c r="K78" s="12"/>
      <c r="L78" s="13">
        <v>45950</v>
      </c>
      <c r="M78" s="13">
        <v>46244</v>
      </c>
      <c r="N78" s="10"/>
      <c r="O78" s="14"/>
      <c r="P78" s="10" t="s">
        <v>49</v>
      </c>
      <c r="Q78" s="10">
        <v>3578140</v>
      </c>
      <c r="R78" s="9" t="s">
        <v>912</v>
      </c>
      <c r="S78" s="39" t="s">
        <v>991</v>
      </c>
      <c r="T78" s="10" t="s">
        <v>56</v>
      </c>
    </row>
    <row r="79" spans="1:20" s="75" customFormat="1" ht="46.5" x14ac:dyDescent="0.35">
      <c r="A79" s="11" t="s">
        <v>889</v>
      </c>
      <c r="B79" s="11"/>
      <c r="C79" s="11" t="s">
        <v>890</v>
      </c>
      <c r="D79" s="10" t="s">
        <v>434</v>
      </c>
      <c r="E79" s="11" t="s">
        <v>891</v>
      </c>
      <c r="F79" s="11" t="s">
        <v>616</v>
      </c>
      <c r="G79" s="11" t="s">
        <v>617</v>
      </c>
      <c r="H79" s="12"/>
      <c r="I79" s="12">
        <f>J79/1.2</f>
        <v>2166666.666666667</v>
      </c>
      <c r="J79" s="71">
        <v>2600000</v>
      </c>
      <c r="K79" s="12"/>
      <c r="L79" s="13">
        <v>46034</v>
      </c>
      <c r="M79" s="13">
        <v>46296</v>
      </c>
      <c r="N79" s="10"/>
      <c r="O79" s="14"/>
      <c r="P79" s="10" t="s">
        <v>49</v>
      </c>
      <c r="Q79" s="29">
        <v>1236338</v>
      </c>
      <c r="R79" s="29"/>
      <c r="S79" s="11" t="s">
        <v>883</v>
      </c>
      <c r="T79" s="10" t="s">
        <v>56</v>
      </c>
    </row>
    <row r="80" spans="1:20" ht="124" x14ac:dyDescent="0.35">
      <c r="A80" s="11" t="s">
        <v>809</v>
      </c>
      <c r="B80" s="11" t="s">
        <v>1015</v>
      </c>
      <c r="C80" s="11" t="s">
        <v>954</v>
      </c>
      <c r="D80" s="10" t="s">
        <v>434</v>
      </c>
      <c r="E80" s="11" t="s">
        <v>810</v>
      </c>
      <c r="F80" s="11" t="s">
        <v>955</v>
      </c>
      <c r="G80" s="11" t="s">
        <v>956</v>
      </c>
      <c r="H80" s="12">
        <v>48000</v>
      </c>
      <c r="I80" s="12">
        <v>40000</v>
      </c>
      <c r="J80" s="71">
        <v>48000</v>
      </c>
      <c r="K80" s="12">
        <v>8000</v>
      </c>
      <c r="L80" s="13">
        <v>45930</v>
      </c>
      <c r="M80" s="13">
        <v>46112</v>
      </c>
      <c r="N80" s="10"/>
      <c r="O80" s="14"/>
      <c r="P80" s="10" t="s">
        <v>34</v>
      </c>
      <c r="Q80" s="10">
        <v>16527320</v>
      </c>
      <c r="R80" s="10" t="s">
        <v>912</v>
      </c>
      <c r="S80" s="11"/>
      <c r="T80" s="10" t="s">
        <v>56</v>
      </c>
    </row>
    <row r="81" spans="1:20" ht="58" x14ac:dyDescent="0.35">
      <c r="A81" s="11" t="s">
        <v>65</v>
      </c>
      <c r="B81" s="11"/>
      <c r="C81" s="11" t="s">
        <v>428</v>
      </c>
      <c r="D81" s="10" t="s">
        <v>493</v>
      </c>
      <c r="E81" s="11" t="s">
        <v>429</v>
      </c>
      <c r="F81" s="11" t="s">
        <v>430</v>
      </c>
      <c r="G81" s="11" t="s">
        <v>914</v>
      </c>
      <c r="H81" s="12"/>
      <c r="I81" s="12">
        <f>J81/1.2</f>
        <v>107833.33333333334</v>
      </c>
      <c r="J81" s="71">
        <v>129400</v>
      </c>
      <c r="K81" s="12"/>
      <c r="L81" s="13">
        <v>44729</v>
      </c>
      <c r="M81" s="13">
        <v>46301</v>
      </c>
      <c r="N81" s="10" t="s">
        <v>33</v>
      </c>
      <c r="O81" s="14"/>
      <c r="P81" s="10" t="s">
        <v>34</v>
      </c>
      <c r="Q81" s="10">
        <v>2101893</v>
      </c>
      <c r="R81" s="10" t="s">
        <v>912</v>
      </c>
      <c r="S81" s="205" t="s">
        <v>989</v>
      </c>
      <c r="T81" s="18" t="s">
        <v>56</v>
      </c>
    </row>
    <row r="82" spans="1:20" ht="46.5" x14ac:dyDescent="0.35">
      <c r="A82" s="159" t="s">
        <v>952</v>
      </c>
      <c r="B82" s="159"/>
      <c r="C82" s="115" t="s">
        <v>936</v>
      </c>
      <c r="D82" s="30" t="s">
        <v>434</v>
      </c>
      <c r="E82" s="35" t="s">
        <v>939</v>
      </c>
      <c r="F82" s="35" t="s">
        <v>940</v>
      </c>
      <c r="G82" s="35" t="s">
        <v>949</v>
      </c>
      <c r="H82" s="45"/>
      <c r="I82" s="45">
        <v>9950</v>
      </c>
      <c r="J82" s="185">
        <v>11940</v>
      </c>
      <c r="K82" s="45"/>
      <c r="L82" s="46">
        <v>45855</v>
      </c>
      <c r="M82" s="131">
        <v>46112</v>
      </c>
      <c r="N82" s="30"/>
      <c r="O82" s="47"/>
      <c r="P82" s="30" t="s">
        <v>284</v>
      </c>
      <c r="Q82" s="144" t="s">
        <v>950</v>
      </c>
      <c r="R82" s="30" t="s">
        <v>912</v>
      </c>
      <c r="S82" s="35" t="s">
        <v>946</v>
      </c>
      <c r="T82" s="30" t="s">
        <v>56</v>
      </c>
    </row>
    <row r="83" spans="1:20" ht="46.5" x14ac:dyDescent="0.35">
      <c r="A83" s="82" t="s">
        <v>951</v>
      </c>
      <c r="B83" s="82"/>
      <c r="C83" s="32" t="s">
        <v>937</v>
      </c>
      <c r="D83" s="10" t="s">
        <v>434</v>
      </c>
      <c r="E83" s="11" t="s">
        <v>939</v>
      </c>
      <c r="F83" s="11" t="s">
        <v>941</v>
      </c>
      <c r="G83" s="11" t="s">
        <v>947</v>
      </c>
      <c r="H83" s="12"/>
      <c r="I83" s="12">
        <v>9950</v>
      </c>
      <c r="J83" s="81">
        <v>11940</v>
      </c>
      <c r="K83" s="12"/>
      <c r="L83" s="13">
        <v>45870</v>
      </c>
      <c r="M83" s="24">
        <v>46112</v>
      </c>
      <c r="N83" s="10"/>
      <c r="O83" s="14"/>
      <c r="P83" s="10" t="s">
        <v>284</v>
      </c>
      <c r="Q83" s="79" t="s">
        <v>948</v>
      </c>
      <c r="R83" s="10" t="s">
        <v>912</v>
      </c>
      <c r="S83" s="11" t="s">
        <v>946</v>
      </c>
      <c r="T83" s="10" t="s">
        <v>56</v>
      </c>
    </row>
    <row r="84" spans="1:20" s="75" customFormat="1" ht="46.5" x14ac:dyDescent="0.35">
      <c r="A84" s="39" t="s">
        <v>953</v>
      </c>
      <c r="B84" s="39"/>
      <c r="C84" s="163" t="s">
        <v>938</v>
      </c>
      <c r="D84" s="33" t="s">
        <v>434</v>
      </c>
      <c r="E84" s="69" t="s">
        <v>944</v>
      </c>
      <c r="F84" s="69" t="s">
        <v>942</v>
      </c>
      <c r="G84" s="69" t="s">
        <v>943</v>
      </c>
      <c r="H84" s="70"/>
      <c r="I84" s="70">
        <v>9950</v>
      </c>
      <c r="J84" s="188">
        <v>11940</v>
      </c>
      <c r="K84" s="70"/>
      <c r="L84" s="126">
        <v>45901</v>
      </c>
      <c r="M84" s="151">
        <v>46112</v>
      </c>
      <c r="N84" s="33"/>
      <c r="O84" s="127"/>
      <c r="P84" s="33" t="s">
        <v>284</v>
      </c>
      <c r="Q84" s="202" t="s">
        <v>945</v>
      </c>
      <c r="R84" s="33" t="s">
        <v>912</v>
      </c>
      <c r="S84" s="69" t="s">
        <v>946</v>
      </c>
      <c r="T84" s="33" t="s">
        <v>56</v>
      </c>
    </row>
    <row r="85" spans="1:20" ht="62" x14ac:dyDescent="0.35">
      <c r="A85" s="11" t="s">
        <v>999</v>
      </c>
      <c r="B85" s="11"/>
      <c r="C85" s="11" t="s">
        <v>1000</v>
      </c>
      <c r="D85" s="10" t="s">
        <v>1001</v>
      </c>
      <c r="E85" s="11" t="s">
        <v>1002</v>
      </c>
      <c r="F85" s="11" t="s">
        <v>1003</v>
      </c>
      <c r="G85" s="11" t="s">
        <v>1004</v>
      </c>
      <c r="H85" s="12"/>
      <c r="I85" s="12">
        <v>91841</v>
      </c>
      <c r="J85" s="71">
        <v>110210</v>
      </c>
      <c r="K85" s="12"/>
      <c r="L85" s="13" t="s">
        <v>1005</v>
      </c>
      <c r="M85" s="13">
        <v>46143</v>
      </c>
      <c r="N85" s="10" t="s">
        <v>1006</v>
      </c>
      <c r="O85" s="14">
        <v>46108</v>
      </c>
      <c r="P85" s="10" t="s">
        <v>49</v>
      </c>
      <c r="Q85" s="10">
        <v>3358898</v>
      </c>
      <c r="R85" s="10" t="s">
        <v>912</v>
      </c>
      <c r="S85" s="11"/>
      <c r="T85" s="10" t="s">
        <v>56</v>
      </c>
    </row>
    <row r="86" spans="1:20" ht="46.5" x14ac:dyDescent="0.35">
      <c r="A86" s="11" t="s">
        <v>1008</v>
      </c>
      <c r="B86" s="11"/>
      <c r="C86" s="11" t="s">
        <v>1009</v>
      </c>
      <c r="D86" s="10" t="s">
        <v>876</v>
      </c>
      <c r="E86" s="11" t="s">
        <v>1010</v>
      </c>
      <c r="F86" s="11" t="s">
        <v>1011</v>
      </c>
      <c r="G86" s="11" t="s">
        <v>1012</v>
      </c>
      <c r="H86" s="12">
        <v>16000</v>
      </c>
      <c r="I86" s="12">
        <v>32000</v>
      </c>
      <c r="J86" s="71">
        <v>38400</v>
      </c>
      <c r="K86" s="12"/>
      <c r="L86" s="13">
        <v>45962</v>
      </c>
      <c r="M86" s="13">
        <v>46691</v>
      </c>
      <c r="N86" s="10" t="s">
        <v>18</v>
      </c>
      <c r="O86" s="14">
        <v>46478</v>
      </c>
      <c r="P86" s="10" t="s">
        <v>49</v>
      </c>
      <c r="Q86" s="10">
        <v>6624576</v>
      </c>
      <c r="R86" s="10"/>
      <c r="S86" s="11" t="s">
        <v>1013</v>
      </c>
      <c r="T86" s="10" t="s">
        <v>56</v>
      </c>
    </row>
    <row r="87" spans="1:20" ht="124" x14ac:dyDescent="0.35">
      <c r="A87" s="121" t="s">
        <v>1034</v>
      </c>
      <c r="B87" s="11"/>
      <c r="C87" s="11" t="s">
        <v>1016</v>
      </c>
      <c r="D87" s="10" t="s">
        <v>434</v>
      </c>
      <c r="E87" s="11" t="s">
        <v>1017</v>
      </c>
      <c r="F87" s="11" t="s">
        <v>1018</v>
      </c>
      <c r="G87" s="11" t="s">
        <v>1019</v>
      </c>
      <c r="H87" s="12"/>
      <c r="I87" s="12">
        <v>27891</v>
      </c>
      <c r="J87" s="71">
        <v>33469.199999999997</v>
      </c>
      <c r="K87" s="12"/>
      <c r="L87" s="13">
        <v>45978</v>
      </c>
      <c r="M87" s="13">
        <v>46080</v>
      </c>
      <c r="N87" s="10"/>
      <c r="O87" s="14"/>
      <c r="P87" s="10" t="s">
        <v>284</v>
      </c>
      <c r="Q87" s="10">
        <v>1908718</v>
      </c>
      <c r="R87" s="10" t="s">
        <v>912</v>
      </c>
      <c r="S87" s="11"/>
      <c r="T87" s="10" t="s">
        <v>56</v>
      </c>
    </row>
    <row r="88" spans="1:20" ht="124" x14ac:dyDescent="0.35">
      <c r="A88" s="121" t="s">
        <v>1020</v>
      </c>
      <c r="B88" s="11"/>
      <c r="C88" s="11" t="s">
        <v>1021</v>
      </c>
      <c r="D88" s="10" t="s">
        <v>1022</v>
      </c>
      <c r="E88" s="11" t="s">
        <v>1023</v>
      </c>
      <c r="F88" s="11" t="s">
        <v>1024</v>
      </c>
      <c r="G88" s="11" t="s">
        <v>1025</v>
      </c>
      <c r="H88" s="12"/>
      <c r="I88" s="12">
        <v>93000</v>
      </c>
      <c r="J88" s="71">
        <v>111600</v>
      </c>
      <c r="K88" s="12"/>
      <c r="L88" s="13">
        <v>45896</v>
      </c>
      <c r="M88" s="13">
        <v>46052</v>
      </c>
      <c r="N88" s="10"/>
      <c r="O88" s="14"/>
      <c r="P88" s="10" t="s">
        <v>49</v>
      </c>
      <c r="Q88" s="10" t="s">
        <v>1026</v>
      </c>
      <c r="R88" s="10"/>
      <c r="S88" s="11"/>
      <c r="T88" s="10" t="s">
        <v>56</v>
      </c>
    </row>
    <row r="89" spans="1:20" ht="77.5" x14ac:dyDescent="0.35">
      <c r="A89" s="11" t="s">
        <v>963</v>
      </c>
      <c r="B89" s="11"/>
      <c r="C89" s="11" t="s">
        <v>1027</v>
      </c>
      <c r="D89" s="10" t="s">
        <v>833</v>
      </c>
      <c r="E89" s="11" t="s">
        <v>1028</v>
      </c>
      <c r="F89" s="11" t="s">
        <v>1029</v>
      </c>
      <c r="G89" s="11" t="s">
        <v>1030</v>
      </c>
      <c r="H89" s="12">
        <v>9930</v>
      </c>
      <c r="I89" s="12">
        <v>56720</v>
      </c>
      <c r="J89" s="71">
        <v>68064</v>
      </c>
      <c r="K89" s="12"/>
      <c r="L89" s="13">
        <v>45962</v>
      </c>
      <c r="M89" s="13">
        <v>47422</v>
      </c>
      <c r="N89" s="10"/>
      <c r="O89" s="14"/>
      <c r="P89" s="10" t="s">
        <v>49</v>
      </c>
      <c r="Q89" s="10">
        <v>2530291</v>
      </c>
      <c r="R89" s="10" t="s">
        <v>912</v>
      </c>
      <c r="S89" s="11"/>
      <c r="T89" s="10" t="s">
        <v>56</v>
      </c>
    </row>
    <row r="90" spans="1:20" ht="62" x14ac:dyDescent="0.35">
      <c r="A90" s="11" t="s">
        <v>1039</v>
      </c>
      <c r="B90" s="11"/>
      <c r="C90" s="11" t="s">
        <v>1040</v>
      </c>
      <c r="D90" s="10" t="s">
        <v>983</v>
      </c>
      <c r="E90" s="11" t="s">
        <v>1039</v>
      </c>
      <c r="F90" s="11" t="s">
        <v>1041</v>
      </c>
      <c r="G90" s="11" t="s">
        <v>1042</v>
      </c>
      <c r="H90" s="12" t="s">
        <v>1043</v>
      </c>
      <c r="I90" s="12">
        <v>8875</v>
      </c>
      <c r="J90" s="71">
        <v>10650</v>
      </c>
      <c r="K90" s="12"/>
      <c r="L90" s="13">
        <v>45952</v>
      </c>
      <c r="M90" s="13">
        <v>46843</v>
      </c>
      <c r="N90" s="10"/>
      <c r="O90" s="14"/>
      <c r="P90" s="10" t="s">
        <v>284</v>
      </c>
      <c r="Q90" s="10">
        <v>2654347</v>
      </c>
      <c r="R90" s="10" t="s">
        <v>912</v>
      </c>
      <c r="S90" s="11"/>
      <c r="T90" s="10" t="s">
        <v>56</v>
      </c>
    </row>
    <row r="91" spans="1:20" ht="46.5" x14ac:dyDescent="0.35">
      <c r="A91" s="11" t="s">
        <v>1044</v>
      </c>
      <c r="B91" s="11"/>
      <c r="C91" s="11" t="s">
        <v>1045</v>
      </c>
      <c r="D91" s="10" t="s">
        <v>434</v>
      </c>
      <c r="E91" s="11" t="s">
        <v>1046</v>
      </c>
      <c r="F91" s="11" t="s">
        <v>1047</v>
      </c>
      <c r="G91" s="11" t="s">
        <v>1048</v>
      </c>
      <c r="H91" s="12"/>
      <c r="I91" s="12">
        <v>5040</v>
      </c>
      <c r="J91" s="71">
        <v>6048</v>
      </c>
      <c r="K91" s="12"/>
      <c r="L91" s="13">
        <v>45985</v>
      </c>
      <c r="M91" s="13">
        <v>45995</v>
      </c>
      <c r="N91" s="10"/>
      <c r="O91" s="14"/>
      <c r="P91" s="10" t="s">
        <v>284</v>
      </c>
      <c r="Q91" s="9">
        <v>2389173</v>
      </c>
      <c r="R91" s="9" t="s">
        <v>912</v>
      </c>
      <c r="S91" s="11"/>
      <c r="T91" s="10" t="s">
        <v>56</v>
      </c>
    </row>
    <row r="92" spans="1:20" ht="46.5" x14ac:dyDescent="0.35">
      <c r="A92" s="11" t="s">
        <v>1056</v>
      </c>
      <c r="B92" s="11"/>
      <c r="C92" s="11" t="s">
        <v>1057</v>
      </c>
      <c r="D92" s="10" t="s">
        <v>567</v>
      </c>
      <c r="E92" s="11" t="s">
        <v>1058</v>
      </c>
      <c r="F92" s="11" t="s">
        <v>1059</v>
      </c>
      <c r="G92" s="11" t="s">
        <v>1060</v>
      </c>
      <c r="H92" s="12">
        <v>7999.2</v>
      </c>
      <c r="I92" s="12">
        <v>6666</v>
      </c>
      <c r="J92" s="71">
        <v>7999.2</v>
      </c>
      <c r="K92" s="12"/>
      <c r="L92" s="13">
        <v>45992</v>
      </c>
      <c r="M92" s="13">
        <v>46387</v>
      </c>
      <c r="N92" s="10"/>
      <c r="O92" s="14"/>
      <c r="P92" s="10" t="s">
        <v>284</v>
      </c>
      <c r="Q92" s="10">
        <v>5428433</v>
      </c>
      <c r="R92" s="10"/>
      <c r="S92" s="11"/>
      <c r="T92" s="10" t="s">
        <v>56</v>
      </c>
    </row>
    <row r="93" spans="1:20" ht="77.5" x14ac:dyDescent="0.35">
      <c r="A93" s="11" t="s">
        <v>573</v>
      </c>
      <c r="B93" s="11"/>
      <c r="C93" s="11" t="s">
        <v>574</v>
      </c>
      <c r="D93" s="19" t="s">
        <v>567</v>
      </c>
      <c r="E93" s="11" t="s">
        <v>575</v>
      </c>
      <c r="F93" s="11" t="s">
        <v>373</v>
      </c>
      <c r="G93" s="11" t="s">
        <v>374</v>
      </c>
      <c r="H93" s="12">
        <v>84210</v>
      </c>
      <c r="I93" s="12">
        <f t="shared" ref="I93:I98" si="4">J93/1.2</f>
        <v>140349.16666666669</v>
      </c>
      <c r="J93" s="71">
        <v>168419</v>
      </c>
      <c r="K93" s="12"/>
      <c r="L93" s="13">
        <v>45536</v>
      </c>
      <c r="M93" s="13">
        <v>46265</v>
      </c>
      <c r="N93" s="10" t="s">
        <v>18</v>
      </c>
      <c r="O93" s="14" t="s">
        <v>16</v>
      </c>
      <c r="P93" s="10" t="s">
        <v>34</v>
      </c>
      <c r="Q93" s="29">
        <v>4578427</v>
      </c>
      <c r="R93" s="29" t="s">
        <v>912</v>
      </c>
      <c r="S93" s="11" t="s">
        <v>640</v>
      </c>
      <c r="T93" s="10" t="s">
        <v>56</v>
      </c>
    </row>
    <row r="94" spans="1:20" ht="31" x14ac:dyDescent="0.35">
      <c r="A94" s="11" t="s">
        <v>576</v>
      </c>
      <c r="B94" s="11"/>
      <c r="C94" s="11" t="s">
        <v>577</v>
      </c>
      <c r="D94" s="10" t="s">
        <v>639</v>
      </c>
      <c r="E94" s="11" t="s">
        <v>578</v>
      </c>
      <c r="F94" s="11" t="s">
        <v>579</v>
      </c>
      <c r="G94" s="11" t="s">
        <v>580</v>
      </c>
      <c r="H94" s="12">
        <v>112175</v>
      </c>
      <c r="I94" s="12">
        <f t="shared" si="4"/>
        <v>280437.5</v>
      </c>
      <c r="J94" s="71">
        <v>336525</v>
      </c>
      <c r="K94" s="12"/>
      <c r="L94" s="13">
        <v>45399</v>
      </c>
      <c r="M94" s="13">
        <v>46493</v>
      </c>
      <c r="N94" s="10"/>
      <c r="O94" s="14"/>
      <c r="P94" s="10" t="s">
        <v>34</v>
      </c>
      <c r="Q94" s="29">
        <v>14117928</v>
      </c>
      <c r="R94" s="29" t="s">
        <v>912</v>
      </c>
      <c r="S94" s="11"/>
      <c r="T94" s="10" t="s">
        <v>56</v>
      </c>
    </row>
    <row r="95" spans="1:20" ht="77.5" x14ac:dyDescent="0.35">
      <c r="A95" s="11" t="s">
        <v>375</v>
      </c>
      <c r="B95" s="11"/>
      <c r="C95" s="11" t="s">
        <v>376</v>
      </c>
      <c r="D95" s="10" t="s">
        <v>377</v>
      </c>
      <c r="E95" s="11" t="s">
        <v>378</v>
      </c>
      <c r="F95" s="11" t="s">
        <v>379</v>
      </c>
      <c r="G95" s="11" t="s">
        <v>380</v>
      </c>
      <c r="H95" s="12">
        <v>8318.5</v>
      </c>
      <c r="I95" s="12">
        <f t="shared" si="4"/>
        <v>27728.333333333336</v>
      </c>
      <c r="J95" s="71">
        <v>33274</v>
      </c>
      <c r="K95" s="12"/>
      <c r="L95" s="13" t="s">
        <v>270</v>
      </c>
      <c r="M95" s="13">
        <v>46477</v>
      </c>
      <c r="N95" s="10" t="s">
        <v>381</v>
      </c>
      <c r="O95" s="14" t="s">
        <v>16</v>
      </c>
      <c r="P95" s="10" t="s">
        <v>382</v>
      </c>
      <c r="Q95" s="10" t="s">
        <v>383</v>
      </c>
      <c r="R95" s="10" t="s">
        <v>912</v>
      </c>
      <c r="S95" s="11" t="s">
        <v>16</v>
      </c>
      <c r="T95" s="10" t="s">
        <v>56</v>
      </c>
    </row>
    <row r="96" spans="1:20" ht="31" x14ac:dyDescent="0.35">
      <c r="A96" s="11" t="s">
        <v>508</v>
      </c>
      <c r="B96" s="11"/>
      <c r="C96" s="11" t="s">
        <v>595</v>
      </c>
      <c r="D96" s="10" t="s">
        <v>457</v>
      </c>
      <c r="E96" s="11" t="s">
        <v>150</v>
      </c>
      <c r="F96" s="11" t="s">
        <v>151</v>
      </c>
      <c r="G96" s="11" t="s">
        <v>152</v>
      </c>
      <c r="H96" s="12">
        <v>5010</v>
      </c>
      <c r="I96" s="12">
        <f t="shared" si="4"/>
        <v>13531.550000000001</v>
      </c>
      <c r="J96" s="71">
        <v>16237.86</v>
      </c>
      <c r="K96" s="12"/>
      <c r="L96" s="13">
        <v>43922</v>
      </c>
      <c r="M96" s="13">
        <v>46112</v>
      </c>
      <c r="N96" s="10" t="s">
        <v>25</v>
      </c>
      <c r="O96" s="14" t="s">
        <v>153</v>
      </c>
      <c r="P96" s="10"/>
      <c r="Q96" s="10" t="s">
        <v>154</v>
      </c>
      <c r="R96" s="10"/>
      <c r="S96" s="11" t="s">
        <v>155</v>
      </c>
      <c r="T96" s="10" t="s">
        <v>56</v>
      </c>
    </row>
    <row r="97" spans="1:20" x14ac:dyDescent="0.35">
      <c r="A97" s="11">
        <v>13935</v>
      </c>
      <c r="B97" s="11"/>
      <c r="C97" s="11" t="s">
        <v>290</v>
      </c>
      <c r="D97" s="19" t="s">
        <v>457</v>
      </c>
      <c r="E97" s="11" t="s">
        <v>291</v>
      </c>
      <c r="F97" s="11" t="s">
        <v>292</v>
      </c>
      <c r="G97" s="2" t="s">
        <v>293</v>
      </c>
      <c r="H97" s="12" t="s">
        <v>294</v>
      </c>
      <c r="I97" s="12">
        <f t="shared" si="4"/>
        <v>36233.333333333336</v>
      </c>
      <c r="J97" s="71" t="s">
        <v>295</v>
      </c>
      <c r="K97" s="12"/>
      <c r="L97" s="13">
        <v>44986</v>
      </c>
      <c r="M97" s="24">
        <v>46446</v>
      </c>
      <c r="N97" s="19"/>
      <c r="O97" s="14"/>
      <c r="P97" s="10" t="s">
        <v>49</v>
      </c>
      <c r="Q97" s="29">
        <v>2776536</v>
      </c>
      <c r="R97" s="29" t="s">
        <v>912</v>
      </c>
      <c r="S97" s="11"/>
      <c r="T97" s="10" t="s">
        <v>56</v>
      </c>
    </row>
    <row r="98" spans="1:20" ht="46.5" x14ac:dyDescent="0.35">
      <c r="A98" s="11">
        <v>5039</v>
      </c>
      <c r="B98" s="11"/>
      <c r="C98" s="11" t="s">
        <v>325</v>
      </c>
      <c r="D98" s="10" t="s">
        <v>457</v>
      </c>
      <c r="E98" s="11" t="s">
        <v>326</v>
      </c>
      <c r="F98" s="11" t="s">
        <v>327</v>
      </c>
      <c r="G98" s="11" t="s">
        <v>328</v>
      </c>
      <c r="H98" s="12"/>
      <c r="I98" s="12">
        <f t="shared" si="4"/>
        <v>68616.666666666672</v>
      </c>
      <c r="J98" s="71">
        <v>82340</v>
      </c>
      <c r="K98" s="12"/>
      <c r="L98" s="13">
        <v>44652</v>
      </c>
      <c r="M98" s="13">
        <v>46112</v>
      </c>
      <c r="N98" s="10" t="s">
        <v>25</v>
      </c>
      <c r="O98" s="14"/>
      <c r="P98" s="10" t="s">
        <v>49</v>
      </c>
      <c r="Q98" s="10" t="s">
        <v>329</v>
      </c>
      <c r="R98" s="10"/>
      <c r="S98" s="53"/>
      <c r="T98" s="10" t="s">
        <v>56</v>
      </c>
    </row>
    <row r="99" spans="1:20" ht="93" x14ac:dyDescent="0.35">
      <c r="A99" s="11" t="s">
        <v>525</v>
      </c>
      <c r="B99" s="11"/>
      <c r="C99" s="11" t="s">
        <v>526</v>
      </c>
      <c r="D99" s="10" t="s">
        <v>457</v>
      </c>
      <c r="E99" s="11" t="s">
        <v>527</v>
      </c>
      <c r="F99" s="20" t="s">
        <v>528</v>
      </c>
      <c r="G99" s="11" t="s">
        <v>529</v>
      </c>
      <c r="H99" s="12" t="s">
        <v>530</v>
      </c>
      <c r="I99" s="12">
        <v>19250</v>
      </c>
      <c r="J99" s="71">
        <v>23100</v>
      </c>
      <c r="K99" s="12"/>
      <c r="L99" s="13">
        <v>45325</v>
      </c>
      <c r="M99" s="13">
        <v>46083</v>
      </c>
      <c r="N99" s="10" t="s">
        <v>25</v>
      </c>
      <c r="O99" s="14">
        <v>45657</v>
      </c>
      <c r="P99" s="10" t="s">
        <v>49</v>
      </c>
      <c r="Q99" s="29">
        <v>4624804</v>
      </c>
      <c r="R99" s="29" t="s">
        <v>912</v>
      </c>
      <c r="S99" s="1" t="s">
        <v>531</v>
      </c>
      <c r="T99" s="15" t="s">
        <v>56</v>
      </c>
    </row>
    <row r="100" spans="1:20" ht="31" x14ac:dyDescent="0.35">
      <c r="A100" s="39">
        <v>4465</v>
      </c>
      <c r="C100" s="35" t="s">
        <v>426</v>
      </c>
      <c r="D100" s="10" t="s">
        <v>457</v>
      </c>
      <c r="E100" s="35" t="s">
        <v>426</v>
      </c>
      <c r="F100" s="35" t="s">
        <v>125</v>
      </c>
      <c r="G100" s="35" t="s">
        <v>126</v>
      </c>
      <c r="H100" s="45"/>
      <c r="I100" s="12">
        <f t="shared" ref="I100:I130" si="5">J100/1.2</f>
        <v>35395.833333333336</v>
      </c>
      <c r="J100" s="91">
        <v>42475</v>
      </c>
      <c r="K100" s="45"/>
      <c r="L100" s="46">
        <v>44621</v>
      </c>
      <c r="M100" s="46">
        <v>46446</v>
      </c>
      <c r="N100" s="30" t="s">
        <v>115</v>
      </c>
      <c r="O100" s="47"/>
      <c r="P100" s="30" t="s">
        <v>34</v>
      </c>
      <c r="Q100" s="30"/>
      <c r="R100" s="30" t="s">
        <v>912</v>
      </c>
      <c r="S100" s="132"/>
      <c r="T100" s="119" t="s">
        <v>56</v>
      </c>
    </row>
    <row r="101" spans="1:20" ht="31" x14ac:dyDescent="0.35">
      <c r="A101" s="11" t="s">
        <v>122</v>
      </c>
      <c r="B101" s="11"/>
      <c r="C101" s="11" t="s">
        <v>123</v>
      </c>
      <c r="D101" s="10" t="s">
        <v>457</v>
      </c>
      <c r="E101" s="11" t="s">
        <v>124</v>
      </c>
      <c r="F101" s="11" t="s">
        <v>125</v>
      </c>
      <c r="G101" s="11" t="s">
        <v>126</v>
      </c>
      <c r="H101" s="12"/>
      <c r="I101" s="12">
        <f t="shared" si="5"/>
        <v>255015</v>
      </c>
      <c r="J101" s="71">
        <v>306018</v>
      </c>
      <c r="K101" s="12"/>
      <c r="L101" s="13">
        <v>44621</v>
      </c>
      <c r="M101" s="13">
        <v>46446</v>
      </c>
      <c r="N101" s="10" t="s">
        <v>115</v>
      </c>
      <c r="O101" s="14"/>
      <c r="P101" s="10" t="s">
        <v>34</v>
      </c>
      <c r="Q101" s="10" t="s">
        <v>127</v>
      </c>
      <c r="R101" s="10" t="s">
        <v>912</v>
      </c>
      <c r="S101" s="53"/>
      <c r="T101" s="10" t="s">
        <v>56</v>
      </c>
    </row>
    <row r="102" spans="1:20" ht="31" x14ac:dyDescent="0.35">
      <c r="A102" s="11" t="s">
        <v>249</v>
      </c>
      <c r="B102" s="11"/>
      <c r="C102" s="11" t="s">
        <v>250</v>
      </c>
      <c r="D102" s="10" t="s">
        <v>457</v>
      </c>
      <c r="E102" s="11" t="s">
        <v>251</v>
      </c>
      <c r="F102" s="11" t="s">
        <v>47</v>
      </c>
      <c r="G102" s="11" t="s">
        <v>252</v>
      </c>
      <c r="H102" s="12">
        <v>13900</v>
      </c>
      <c r="I102" s="12">
        <f t="shared" si="5"/>
        <v>63054.166666666672</v>
      </c>
      <c r="J102" s="71">
        <v>75665</v>
      </c>
      <c r="K102" s="12"/>
      <c r="L102" s="13">
        <v>44377</v>
      </c>
      <c r="M102" s="13">
        <v>46234</v>
      </c>
      <c r="N102" s="10" t="s">
        <v>253</v>
      </c>
      <c r="O102" s="14">
        <v>45260</v>
      </c>
      <c r="P102" s="10"/>
      <c r="Q102" s="10" t="s">
        <v>50</v>
      </c>
      <c r="R102" s="10"/>
      <c r="S102" s="11"/>
      <c r="T102" s="10" t="s">
        <v>56</v>
      </c>
    </row>
    <row r="103" spans="1:20" ht="31" x14ac:dyDescent="0.35">
      <c r="A103" s="11"/>
      <c r="B103" s="11"/>
      <c r="C103" s="11" t="s">
        <v>51</v>
      </c>
      <c r="D103" s="10" t="s">
        <v>457</v>
      </c>
      <c r="E103" s="11" t="s">
        <v>52</v>
      </c>
      <c r="F103" s="11" t="s">
        <v>47</v>
      </c>
      <c r="G103" s="11" t="s">
        <v>53</v>
      </c>
      <c r="H103" s="12"/>
      <c r="I103" s="12">
        <f t="shared" si="5"/>
        <v>291666.66666666669</v>
      </c>
      <c r="J103" s="71">
        <v>350000</v>
      </c>
      <c r="K103" s="12"/>
      <c r="L103" s="13">
        <v>45170</v>
      </c>
      <c r="M103" s="13">
        <v>47024</v>
      </c>
      <c r="N103" s="10" t="s">
        <v>435</v>
      </c>
      <c r="O103" s="14"/>
      <c r="P103" s="10" t="s">
        <v>54</v>
      </c>
      <c r="Q103" s="10" t="s">
        <v>50</v>
      </c>
      <c r="R103" s="10"/>
      <c r="S103" s="11"/>
      <c r="T103" s="15" t="s">
        <v>56</v>
      </c>
    </row>
    <row r="104" spans="1:20" ht="31" x14ac:dyDescent="0.35">
      <c r="A104" s="11" t="s">
        <v>156</v>
      </c>
      <c r="B104" s="11"/>
      <c r="C104" s="11" t="s">
        <v>157</v>
      </c>
      <c r="D104" s="10" t="s">
        <v>457</v>
      </c>
      <c r="E104" s="11" t="s">
        <v>159</v>
      </c>
      <c r="F104" s="11" t="s">
        <v>47</v>
      </c>
      <c r="G104" s="11" t="s">
        <v>160</v>
      </c>
      <c r="H104" s="12" t="s">
        <v>161</v>
      </c>
      <c r="I104" s="12">
        <f t="shared" si="5"/>
        <v>55322.5</v>
      </c>
      <c r="J104" s="71" t="s">
        <v>162</v>
      </c>
      <c r="K104" s="12"/>
      <c r="L104" s="13">
        <v>45112</v>
      </c>
      <c r="M104" s="13">
        <v>46207</v>
      </c>
      <c r="N104" s="10" t="s">
        <v>163</v>
      </c>
      <c r="O104" s="14" t="s">
        <v>164</v>
      </c>
      <c r="P104" s="10" t="s">
        <v>49</v>
      </c>
      <c r="Q104" s="10" t="s">
        <v>165</v>
      </c>
      <c r="R104" s="10"/>
      <c r="S104" s="11"/>
      <c r="T104" s="18" t="s">
        <v>56</v>
      </c>
    </row>
    <row r="105" spans="1:20" ht="31" x14ac:dyDescent="0.35">
      <c r="A105" s="11">
        <v>5716</v>
      </c>
      <c r="B105" s="11"/>
      <c r="C105" s="11" t="s">
        <v>244</v>
      </c>
      <c r="D105" s="10" t="s">
        <v>457</v>
      </c>
      <c r="E105" s="11" t="s">
        <v>245</v>
      </c>
      <c r="F105" s="11" t="s">
        <v>47</v>
      </c>
      <c r="G105" s="11" t="s">
        <v>48</v>
      </c>
      <c r="H105" s="12"/>
      <c r="I105" s="12">
        <f t="shared" si="5"/>
        <v>253670.47500000001</v>
      </c>
      <c r="J105" s="71">
        <f>173065+131339.57</f>
        <v>304404.57</v>
      </c>
      <c r="K105" s="12"/>
      <c r="L105" s="13">
        <v>44834</v>
      </c>
      <c r="M105" s="13">
        <v>46104</v>
      </c>
      <c r="N105" s="10" t="s">
        <v>246</v>
      </c>
      <c r="O105" s="14"/>
      <c r="P105" s="10" t="s">
        <v>49</v>
      </c>
      <c r="Q105" s="10" t="s">
        <v>50</v>
      </c>
      <c r="R105" s="10"/>
      <c r="S105" s="11"/>
      <c r="T105" s="10" t="s">
        <v>56</v>
      </c>
    </row>
    <row r="106" spans="1:20" ht="46.5" x14ac:dyDescent="0.35">
      <c r="A106" s="11">
        <v>4688</v>
      </c>
      <c r="B106" s="11"/>
      <c r="C106" s="11" t="s">
        <v>46</v>
      </c>
      <c r="D106" s="10" t="s">
        <v>457</v>
      </c>
      <c r="E106" s="11" t="s">
        <v>46</v>
      </c>
      <c r="F106" s="32" t="s">
        <v>47</v>
      </c>
      <c r="G106" s="11" t="s">
        <v>48</v>
      </c>
      <c r="H106" s="12">
        <v>14433</v>
      </c>
      <c r="I106" s="12">
        <f t="shared" si="5"/>
        <v>48110</v>
      </c>
      <c r="J106" s="71">
        <v>57732</v>
      </c>
      <c r="K106" s="12"/>
      <c r="L106" s="13">
        <v>44652</v>
      </c>
      <c r="M106" s="13">
        <v>46112</v>
      </c>
      <c r="N106" s="10" t="s">
        <v>562</v>
      </c>
      <c r="O106" s="14"/>
      <c r="P106" s="10" t="s">
        <v>49</v>
      </c>
      <c r="Q106" s="10" t="s">
        <v>50</v>
      </c>
      <c r="R106" s="10"/>
      <c r="S106" s="11"/>
      <c r="T106" s="10" t="s">
        <v>56</v>
      </c>
    </row>
    <row r="107" spans="1:20" ht="46.5" x14ac:dyDescent="0.35">
      <c r="A107" s="11">
        <v>4579</v>
      </c>
      <c r="B107" s="11"/>
      <c r="C107" s="11" t="s">
        <v>217</v>
      </c>
      <c r="D107" s="10" t="s">
        <v>457</v>
      </c>
      <c r="E107" s="11" t="s">
        <v>218</v>
      </c>
      <c r="F107" s="11" t="s">
        <v>219</v>
      </c>
      <c r="G107" s="11" t="s">
        <v>179</v>
      </c>
      <c r="H107" s="12" t="s">
        <v>603</v>
      </c>
      <c r="I107" s="12">
        <f t="shared" si="5"/>
        <v>472823.95833333337</v>
      </c>
      <c r="J107" s="71">
        <v>567388.75</v>
      </c>
      <c r="K107" s="12"/>
      <c r="L107" s="13">
        <v>45413</v>
      </c>
      <c r="M107" s="13">
        <v>46507</v>
      </c>
      <c r="N107" s="10"/>
      <c r="O107" s="14" t="s">
        <v>604</v>
      </c>
      <c r="P107" s="10" t="s">
        <v>49</v>
      </c>
      <c r="Q107" s="10" t="s">
        <v>181</v>
      </c>
      <c r="R107" s="10"/>
      <c r="S107" s="11"/>
      <c r="T107" s="18" t="s">
        <v>56</v>
      </c>
    </row>
    <row r="108" spans="1:20" ht="170.5" x14ac:dyDescent="0.35">
      <c r="A108" s="1" t="s">
        <v>961</v>
      </c>
      <c r="B108" s="1"/>
      <c r="C108" s="1" t="s">
        <v>41</v>
      </c>
      <c r="D108" s="10" t="s">
        <v>457</v>
      </c>
      <c r="E108" s="1" t="s">
        <v>43</v>
      </c>
      <c r="F108" s="11" t="s">
        <v>222</v>
      </c>
      <c r="G108" s="1" t="s">
        <v>44</v>
      </c>
      <c r="H108" s="25"/>
      <c r="I108" s="12">
        <f t="shared" si="5"/>
        <v>28125</v>
      </c>
      <c r="J108" s="93">
        <v>33750</v>
      </c>
      <c r="K108" s="18"/>
      <c r="L108" s="26">
        <v>45108</v>
      </c>
      <c r="M108" s="26">
        <v>46203</v>
      </c>
      <c r="N108" s="18"/>
      <c r="O108" s="18"/>
      <c r="P108" s="18" t="s">
        <v>284</v>
      </c>
      <c r="Q108" s="18" t="s">
        <v>45</v>
      </c>
      <c r="R108" s="18" t="s">
        <v>912</v>
      </c>
      <c r="S108" s="1"/>
      <c r="T108" s="18" t="s">
        <v>56</v>
      </c>
    </row>
    <row r="109" spans="1:20" ht="31" x14ac:dyDescent="0.35">
      <c r="A109" s="11"/>
      <c r="B109" s="11"/>
      <c r="C109" s="11" t="s">
        <v>230</v>
      </c>
      <c r="D109" s="10" t="s">
        <v>457</v>
      </c>
      <c r="E109" s="11" t="s">
        <v>231</v>
      </c>
      <c r="F109" s="11" t="s">
        <v>148</v>
      </c>
      <c r="G109" s="11" t="s">
        <v>601</v>
      </c>
      <c r="H109" s="12">
        <v>119046.99</v>
      </c>
      <c r="I109" s="12">
        <f t="shared" si="5"/>
        <v>552529.12500000012</v>
      </c>
      <c r="J109" s="71">
        <v>663034.95000000007</v>
      </c>
      <c r="K109" s="12"/>
      <c r="L109" s="13" t="s">
        <v>543</v>
      </c>
      <c r="M109" s="13" t="s">
        <v>289</v>
      </c>
      <c r="N109" s="10"/>
      <c r="O109" s="14" t="s">
        <v>600</v>
      </c>
      <c r="P109" s="10" t="s">
        <v>49</v>
      </c>
      <c r="Q109" s="10">
        <v>2299747</v>
      </c>
      <c r="R109" s="10"/>
      <c r="S109" s="11" t="s">
        <v>602</v>
      </c>
      <c r="T109" s="18" t="s">
        <v>56</v>
      </c>
    </row>
    <row r="110" spans="1:20" ht="31" x14ac:dyDescent="0.35">
      <c r="A110" s="11" t="s">
        <v>509</v>
      </c>
      <c r="B110" s="11"/>
      <c r="C110" s="11" t="s">
        <v>225</v>
      </c>
      <c r="D110" s="10" t="s">
        <v>457</v>
      </c>
      <c r="E110" s="11" t="s">
        <v>225</v>
      </c>
      <c r="F110" s="11" t="s">
        <v>148</v>
      </c>
      <c r="G110" s="11" t="s">
        <v>226</v>
      </c>
      <c r="H110" s="12" t="s">
        <v>227</v>
      </c>
      <c r="I110" s="12">
        <f t="shared" si="5"/>
        <v>0</v>
      </c>
      <c r="J110" s="71"/>
      <c r="K110" s="12"/>
      <c r="L110" s="13" t="s">
        <v>228</v>
      </c>
      <c r="M110" s="13" t="s">
        <v>229</v>
      </c>
      <c r="N110" s="10"/>
      <c r="O110" s="14"/>
      <c r="P110" s="10" t="s">
        <v>49</v>
      </c>
      <c r="Q110" s="10">
        <v>2299747</v>
      </c>
      <c r="R110" s="10"/>
      <c r="S110" s="11"/>
      <c r="T110" s="18" t="s">
        <v>56</v>
      </c>
    </row>
    <row r="111" spans="1:20" ht="325.5" x14ac:dyDescent="0.35">
      <c r="A111" s="11" t="s">
        <v>462</v>
      </c>
      <c r="B111" s="11"/>
      <c r="C111" s="11" t="s">
        <v>463</v>
      </c>
      <c r="D111" s="10" t="s">
        <v>457</v>
      </c>
      <c r="E111" s="11" t="s">
        <v>464</v>
      </c>
      <c r="F111" s="11" t="s">
        <v>47</v>
      </c>
      <c r="G111" s="11" t="s">
        <v>465</v>
      </c>
      <c r="H111" s="12">
        <v>135455.4</v>
      </c>
      <c r="I111" s="12">
        <f t="shared" si="5"/>
        <v>564397.5</v>
      </c>
      <c r="J111" s="71">
        <v>677277</v>
      </c>
      <c r="K111" s="12"/>
      <c r="L111" s="13">
        <v>45258</v>
      </c>
      <c r="M111" s="13">
        <v>47084</v>
      </c>
      <c r="N111" s="10"/>
      <c r="O111" s="14">
        <v>46391</v>
      </c>
      <c r="P111" s="10" t="s">
        <v>49</v>
      </c>
      <c r="Q111" s="29">
        <v>1628868</v>
      </c>
      <c r="R111" s="29"/>
      <c r="S111" s="11" t="s">
        <v>466</v>
      </c>
      <c r="T111" s="30" t="s">
        <v>56</v>
      </c>
    </row>
    <row r="112" spans="1:20" ht="188.25" customHeight="1" x14ac:dyDescent="0.35">
      <c r="A112" s="35" t="s">
        <v>522</v>
      </c>
      <c r="B112" s="35"/>
      <c r="C112" s="35" t="s">
        <v>256</v>
      </c>
      <c r="D112" s="30" t="s">
        <v>457</v>
      </c>
      <c r="E112" s="35" t="s">
        <v>257</v>
      </c>
      <c r="F112" s="35" t="s">
        <v>47</v>
      </c>
      <c r="G112" s="39" t="s">
        <v>48</v>
      </c>
      <c r="H112" s="45">
        <v>49981</v>
      </c>
      <c r="I112" s="12">
        <f t="shared" si="5"/>
        <v>69417.5</v>
      </c>
      <c r="J112" s="91">
        <v>83301</v>
      </c>
      <c r="K112" s="45">
        <v>99962</v>
      </c>
      <c r="L112" s="46">
        <v>45473</v>
      </c>
      <c r="M112" s="131">
        <v>46204</v>
      </c>
      <c r="N112" s="30"/>
      <c r="O112" s="47" t="s">
        <v>258</v>
      </c>
      <c r="P112" s="30"/>
      <c r="Q112" s="10" t="s">
        <v>50</v>
      </c>
      <c r="R112" s="30"/>
      <c r="S112" s="35"/>
      <c r="T112" s="30" t="s">
        <v>56</v>
      </c>
    </row>
    <row r="113" spans="1:20" ht="46.5" x14ac:dyDescent="0.35">
      <c r="A113" s="11" t="s">
        <v>510</v>
      </c>
      <c r="B113" s="11"/>
      <c r="C113" s="11" t="s">
        <v>255</v>
      </c>
      <c r="D113" s="30" t="s">
        <v>457</v>
      </c>
      <c r="E113" s="11" t="s">
        <v>255</v>
      </c>
      <c r="F113" s="11" t="s">
        <v>47</v>
      </c>
      <c r="G113" s="11" t="s">
        <v>48</v>
      </c>
      <c r="H113" s="12"/>
      <c r="I113" s="12">
        <f t="shared" si="5"/>
        <v>564397.5</v>
      </c>
      <c r="J113" s="87">
        <v>677277</v>
      </c>
      <c r="K113" s="12"/>
      <c r="L113" s="13">
        <v>45258</v>
      </c>
      <c r="M113" s="13">
        <v>47084</v>
      </c>
      <c r="N113" s="10"/>
      <c r="O113" s="14" t="s">
        <v>167</v>
      </c>
      <c r="P113" s="10"/>
      <c r="Q113" s="10" t="s">
        <v>50</v>
      </c>
      <c r="R113" s="10"/>
      <c r="S113" s="11"/>
      <c r="T113" s="10" t="s">
        <v>56</v>
      </c>
    </row>
    <row r="114" spans="1:20" ht="31" x14ac:dyDescent="0.35">
      <c r="A114" s="32" t="s">
        <v>510</v>
      </c>
      <c r="B114" s="32"/>
      <c r="C114" s="11" t="s">
        <v>176</v>
      </c>
      <c r="D114" s="30" t="s">
        <v>457</v>
      </c>
      <c r="E114" s="11" t="s">
        <v>177</v>
      </c>
      <c r="F114" s="11" t="s">
        <v>178</v>
      </c>
      <c r="G114" s="11" t="s">
        <v>179</v>
      </c>
      <c r="H114" s="12"/>
      <c r="I114" s="12">
        <f t="shared" si="5"/>
        <v>89037.808333333334</v>
      </c>
      <c r="J114" s="71">
        <v>106845.37</v>
      </c>
      <c r="K114" s="12"/>
      <c r="L114" s="13">
        <v>44592</v>
      </c>
      <c r="M114" s="13">
        <v>46417</v>
      </c>
      <c r="N114" s="10"/>
      <c r="O114" s="14" t="s">
        <v>638</v>
      </c>
      <c r="P114" s="10" t="s">
        <v>180</v>
      </c>
      <c r="Q114" s="10" t="s">
        <v>181</v>
      </c>
      <c r="R114" s="10"/>
      <c r="S114" s="11"/>
      <c r="T114" s="18" t="s">
        <v>56</v>
      </c>
    </row>
    <row r="115" spans="1:20" ht="31" x14ac:dyDescent="0.35">
      <c r="A115" s="11" t="s">
        <v>517</v>
      </c>
      <c r="B115" s="11"/>
      <c r="C115" s="11" t="s">
        <v>305</v>
      </c>
      <c r="D115" s="30" t="s">
        <v>457</v>
      </c>
      <c r="E115" s="11" t="s">
        <v>305</v>
      </c>
      <c r="F115" s="11" t="s">
        <v>306</v>
      </c>
      <c r="G115" s="11" t="s">
        <v>307</v>
      </c>
      <c r="H115" s="12"/>
      <c r="I115" s="12">
        <f t="shared" si="5"/>
        <v>77224.166666666672</v>
      </c>
      <c r="J115" s="71">
        <v>92669</v>
      </c>
      <c r="K115" s="12"/>
      <c r="L115" s="13">
        <v>44763</v>
      </c>
      <c r="M115" s="13">
        <v>46588</v>
      </c>
      <c r="N115" s="10"/>
      <c r="O115" s="14"/>
      <c r="P115" s="10" t="s">
        <v>49</v>
      </c>
      <c r="Q115" s="10" t="s">
        <v>308</v>
      </c>
      <c r="R115" s="10"/>
      <c r="S115" s="11"/>
      <c r="T115" s="18" t="s">
        <v>56</v>
      </c>
    </row>
    <row r="116" spans="1:20" ht="62" x14ac:dyDescent="0.35">
      <c r="A116" s="54" t="s">
        <v>633</v>
      </c>
      <c r="B116" s="54"/>
      <c r="C116" s="54" t="s">
        <v>634</v>
      </c>
      <c r="D116" s="10" t="s">
        <v>457</v>
      </c>
      <c r="E116" s="11" t="s">
        <v>635</v>
      </c>
      <c r="F116" s="11" t="s">
        <v>47</v>
      </c>
      <c r="G116" s="11" t="s">
        <v>636</v>
      </c>
      <c r="H116" s="12">
        <v>64140.66</v>
      </c>
      <c r="I116" s="12">
        <f t="shared" si="5"/>
        <v>413085.83333333337</v>
      </c>
      <c r="J116" s="71">
        <v>495703</v>
      </c>
      <c r="K116" s="12"/>
      <c r="L116" s="13">
        <v>45558</v>
      </c>
      <c r="M116" s="13">
        <v>47383</v>
      </c>
      <c r="N116" s="10"/>
      <c r="O116" s="14"/>
      <c r="P116" s="10" t="s">
        <v>49</v>
      </c>
      <c r="Q116" s="10">
        <v>1628868</v>
      </c>
      <c r="R116" s="10"/>
      <c r="S116" s="11" t="s">
        <v>637</v>
      </c>
      <c r="T116" s="18" t="s">
        <v>56</v>
      </c>
    </row>
    <row r="117" spans="1:20" ht="31" x14ac:dyDescent="0.35">
      <c r="A117" s="11" t="s">
        <v>852</v>
      </c>
      <c r="B117" s="11"/>
      <c r="C117" s="11" t="s">
        <v>853</v>
      </c>
      <c r="D117" s="10" t="s">
        <v>457</v>
      </c>
      <c r="E117" s="11" t="s">
        <v>854</v>
      </c>
      <c r="F117" s="11" t="s">
        <v>855</v>
      </c>
      <c r="G117" s="11" t="s">
        <v>856</v>
      </c>
      <c r="H117" s="12">
        <v>31500</v>
      </c>
      <c r="I117" s="12">
        <f t="shared" si="5"/>
        <v>159250</v>
      </c>
      <c r="J117" s="71">
        <v>191100</v>
      </c>
      <c r="K117" s="12"/>
      <c r="L117" s="13">
        <v>45880</v>
      </c>
      <c r="M117" s="13">
        <v>47340</v>
      </c>
      <c r="N117" s="10"/>
      <c r="O117" s="14"/>
      <c r="P117" s="10" t="s">
        <v>49</v>
      </c>
      <c r="Q117" s="10">
        <v>2933889</v>
      </c>
      <c r="R117" s="10"/>
      <c r="S117" s="11"/>
      <c r="T117" s="18" t="s">
        <v>56</v>
      </c>
    </row>
    <row r="118" spans="1:20" ht="77.5" x14ac:dyDescent="0.35">
      <c r="A118" s="11">
        <v>10268</v>
      </c>
      <c r="B118" s="11"/>
      <c r="C118" s="11" t="s">
        <v>832</v>
      </c>
      <c r="D118" s="10" t="s">
        <v>833</v>
      </c>
      <c r="E118" s="11" t="s">
        <v>834</v>
      </c>
      <c r="F118" s="11" t="s">
        <v>835</v>
      </c>
      <c r="G118" s="11" t="s">
        <v>836</v>
      </c>
      <c r="H118" s="81">
        <v>21909</v>
      </c>
      <c r="I118" s="12">
        <f t="shared" si="5"/>
        <v>35007.5</v>
      </c>
      <c r="J118" s="71">
        <v>42009</v>
      </c>
      <c r="K118" s="12"/>
      <c r="L118" s="13">
        <v>44927</v>
      </c>
      <c r="M118" s="13">
        <v>46022</v>
      </c>
      <c r="N118" s="10"/>
      <c r="O118" s="14"/>
      <c r="P118" s="10" t="s">
        <v>284</v>
      </c>
      <c r="Q118" s="10">
        <v>3341304</v>
      </c>
      <c r="R118" s="10"/>
      <c r="S118" s="11"/>
      <c r="T118" s="10" t="s">
        <v>56</v>
      </c>
    </row>
    <row r="119" spans="1:20" ht="46.5" x14ac:dyDescent="0.35">
      <c r="A119" s="11" t="s">
        <v>285</v>
      </c>
      <c r="B119" s="11"/>
      <c r="C119" s="11" t="s">
        <v>286</v>
      </c>
      <c r="D119" s="10" t="s">
        <v>197</v>
      </c>
      <c r="E119" s="11" t="s">
        <v>286</v>
      </c>
      <c r="F119" s="11" t="s">
        <v>287</v>
      </c>
      <c r="G119" s="11" t="s">
        <v>288</v>
      </c>
      <c r="H119" s="12">
        <v>46542.62</v>
      </c>
      <c r="I119" s="12">
        <f t="shared" si="5"/>
        <v>0</v>
      </c>
      <c r="J119" s="71"/>
      <c r="K119" s="12"/>
      <c r="L119" s="13">
        <v>44652</v>
      </c>
      <c r="M119" s="24">
        <v>46112</v>
      </c>
      <c r="N119" s="28">
        <v>47208</v>
      </c>
      <c r="O119" s="14"/>
      <c r="P119" s="10" t="s">
        <v>49</v>
      </c>
      <c r="Q119" s="10">
        <v>88201861</v>
      </c>
      <c r="R119" s="10"/>
      <c r="S119" s="11"/>
      <c r="T119" s="10" t="s">
        <v>56</v>
      </c>
    </row>
    <row r="120" spans="1:20" ht="31" x14ac:dyDescent="0.35">
      <c r="A120" s="11" t="s">
        <v>418</v>
      </c>
      <c r="B120" s="11"/>
      <c r="C120" s="11" t="s">
        <v>419</v>
      </c>
      <c r="D120" s="10" t="s">
        <v>197</v>
      </c>
      <c r="E120" s="11" t="s">
        <v>419</v>
      </c>
      <c r="F120" s="11" t="s">
        <v>420</v>
      </c>
      <c r="G120" s="40" t="s">
        <v>421</v>
      </c>
      <c r="H120" s="12">
        <v>184282.59</v>
      </c>
      <c r="I120" s="12">
        <f t="shared" si="5"/>
        <v>0</v>
      </c>
      <c r="J120" s="71"/>
      <c r="K120" s="12"/>
      <c r="L120" s="13">
        <v>44652</v>
      </c>
      <c r="M120" s="13">
        <v>46112</v>
      </c>
      <c r="N120" s="28">
        <v>47208</v>
      </c>
      <c r="O120" s="14"/>
      <c r="P120" s="10" t="s">
        <v>49</v>
      </c>
      <c r="Q120" s="10" t="s">
        <v>422</v>
      </c>
      <c r="R120" s="10"/>
      <c r="S120" s="53"/>
      <c r="T120" s="10" t="s">
        <v>56</v>
      </c>
    </row>
    <row r="121" spans="1:20" ht="131.25" customHeight="1" x14ac:dyDescent="0.35">
      <c r="A121" s="11" t="s">
        <v>518</v>
      </c>
      <c r="B121" s="11"/>
      <c r="C121" s="11" t="s">
        <v>520</v>
      </c>
      <c r="D121" s="10" t="s">
        <v>197</v>
      </c>
      <c r="E121" s="11" t="s">
        <v>364</v>
      </c>
      <c r="F121" s="11" t="s">
        <v>365</v>
      </c>
      <c r="G121" s="39" t="s">
        <v>366</v>
      </c>
      <c r="H121" s="12">
        <v>14560</v>
      </c>
      <c r="I121" s="12">
        <f t="shared" si="5"/>
        <v>0</v>
      </c>
      <c r="K121" s="12"/>
      <c r="L121" s="13">
        <v>44652</v>
      </c>
      <c r="M121" s="13">
        <v>46112</v>
      </c>
      <c r="N121" s="28">
        <v>47208</v>
      </c>
      <c r="O121" s="14"/>
      <c r="P121" s="10" t="s">
        <v>49</v>
      </c>
      <c r="Q121" s="9">
        <v>2339826</v>
      </c>
      <c r="S121" s="11"/>
      <c r="T121" s="18" t="s">
        <v>56</v>
      </c>
    </row>
    <row r="122" spans="1:20" x14ac:dyDescent="0.35">
      <c r="A122" s="11" t="s">
        <v>418</v>
      </c>
      <c r="B122" s="11"/>
      <c r="C122" s="11" t="s">
        <v>363</v>
      </c>
      <c r="D122" s="10" t="s">
        <v>197</v>
      </c>
      <c r="E122" s="11" t="s">
        <v>423</v>
      </c>
      <c r="F122" s="11" t="s">
        <v>420</v>
      </c>
      <c r="G122" s="40" t="s">
        <v>421</v>
      </c>
      <c r="H122" s="12">
        <v>28931.47</v>
      </c>
      <c r="I122" s="12">
        <f t="shared" si="5"/>
        <v>0</v>
      </c>
      <c r="J122" s="71"/>
      <c r="K122" s="12"/>
      <c r="L122" s="13">
        <v>44652</v>
      </c>
      <c r="M122" s="13">
        <v>46112</v>
      </c>
      <c r="N122" s="28">
        <v>47208</v>
      </c>
      <c r="O122" s="14"/>
      <c r="P122" s="10" t="s">
        <v>49</v>
      </c>
      <c r="Q122" s="10" t="s">
        <v>422</v>
      </c>
      <c r="R122" s="10"/>
      <c r="S122" s="53"/>
      <c r="T122" s="10" t="s">
        <v>56</v>
      </c>
    </row>
    <row r="123" spans="1:20" ht="37.4" customHeight="1" x14ac:dyDescent="0.35">
      <c r="A123" s="2" t="s">
        <v>518</v>
      </c>
      <c r="B123" s="2"/>
      <c r="C123" s="11" t="s">
        <v>343</v>
      </c>
      <c r="D123" s="10" t="s">
        <v>197</v>
      </c>
      <c r="E123" s="11" t="s">
        <v>344</v>
      </c>
      <c r="F123" s="11" t="s">
        <v>345</v>
      </c>
      <c r="G123" s="11" t="s">
        <v>346</v>
      </c>
      <c r="H123" s="12">
        <v>146164.6</v>
      </c>
      <c r="I123" s="12">
        <f t="shared" si="5"/>
        <v>0</v>
      </c>
      <c r="J123" s="71"/>
      <c r="K123" s="12"/>
      <c r="L123" s="13">
        <v>44652</v>
      </c>
      <c r="M123" s="13">
        <v>46112</v>
      </c>
      <c r="N123" s="28">
        <v>47208</v>
      </c>
      <c r="O123" s="14"/>
      <c r="P123" s="10" t="s">
        <v>49</v>
      </c>
      <c r="Q123" s="9" t="s">
        <v>347</v>
      </c>
      <c r="R123" s="10"/>
      <c r="S123" s="11"/>
      <c r="T123" s="10" t="s">
        <v>56</v>
      </c>
    </row>
    <row r="124" spans="1:20" ht="31" x14ac:dyDescent="0.35">
      <c r="A124" s="2" t="s">
        <v>519</v>
      </c>
      <c r="B124" s="2"/>
      <c r="C124" s="11" t="s">
        <v>348</v>
      </c>
      <c r="D124" s="10" t="s">
        <v>197</v>
      </c>
      <c r="E124" s="11" t="s">
        <v>349</v>
      </c>
      <c r="F124" s="11" t="s">
        <v>345</v>
      </c>
      <c r="G124" s="11" t="s">
        <v>346</v>
      </c>
      <c r="H124" s="12">
        <v>185561.77</v>
      </c>
      <c r="I124" s="12">
        <f t="shared" si="5"/>
        <v>0</v>
      </c>
      <c r="J124" s="71"/>
      <c r="K124" s="12"/>
      <c r="L124" s="13">
        <v>44652</v>
      </c>
      <c r="M124" s="13">
        <v>46112</v>
      </c>
      <c r="N124" s="28">
        <v>47208</v>
      </c>
      <c r="O124" s="14"/>
      <c r="P124" s="10" t="s">
        <v>49</v>
      </c>
      <c r="Q124" s="10" t="s">
        <v>347</v>
      </c>
      <c r="R124" s="10"/>
      <c r="S124" s="11"/>
      <c r="T124" s="10" t="s">
        <v>56</v>
      </c>
    </row>
    <row r="125" spans="1:20" ht="31" x14ac:dyDescent="0.35">
      <c r="A125" s="11"/>
      <c r="B125" s="11"/>
      <c r="C125" s="11" t="s">
        <v>313</v>
      </c>
      <c r="D125" s="10" t="s">
        <v>197</v>
      </c>
      <c r="E125" s="11" t="s">
        <v>314</v>
      </c>
      <c r="F125" s="11" t="s">
        <v>315</v>
      </c>
      <c r="G125" s="11" t="s">
        <v>316</v>
      </c>
      <c r="H125" s="12">
        <v>17502.8</v>
      </c>
      <c r="I125" s="12">
        <f t="shared" si="5"/>
        <v>0</v>
      </c>
      <c r="J125" s="71"/>
      <c r="K125" s="12"/>
      <c r="L125" s="13">
        <v>44652</v>
      </c>
      <c r="M125" s="13">
        <v>46112</v>
      </c>
      <c r="N125" s="28">
        <v>47208</v>
      </c>
      <c r="O125" s="14"/>
      <c r="P125" s="10" t="s">
        <v>49</v>
      </c>
      <c r="Q125" s="10">
        <v>2571285</v>
      </c>
      <c r="R125" s="10"/>
      <c r="S125" s="11"/>
      <c r="T125" s="10" t="s">
        <v>56</v>
      </c>
    </row>
    <row r="126" spans="1:20" ht="31" x14ac:dyDescent="0.35">
      <c r="A126" s="11" t="s">
        <v>774</v>
      </c>
      <c r="B126" s="11"/>
      <c r="C126" s="11" t="s">
        <v>775</v>
      </c>
      <c r="D126" s="10" t="s">
        <v>197</v>
      </c>
      <c r="E126" s="11" t="s">
        <v>776</v>
      </c>
      <c r="F126" s="11" t="s">
        <v>767</v>
      </c>
      <c r="G126" s="11" t="s">
        <v>768</v>
      </c>
      <c r="H126" s="12"/>
      <c r="I126" s="12" t="e">
        <f t="shared" si="5"/>
        <v>#VALUE!</v>
      </c>
      <c r="J126" s="71" t="s">
        <v>777</v>
      </c>
      <c r="K126" s="12"/>
      <c r="L126" s="13">
        <v>45681</v>
      </c>
      <c r="M126" s="13">
        <v>46080</v>
      </c>
      <c r="N126" s="10" t="s">
        <v>778</v>
      </c>
      <c r="O126" s="14"/>
      <c r="P126" s="10" t="s">
        <v>49</v>
      </c>
      <c r="Q126" s="10">
        <v>3358898</v>
      </c>
      <c r="R126" s="10"/>
      <c r="S126" s="11" t="s">
        <v>779</v>
      </c>
      <c r="T126" s="10" t="s">
        <v>56</v>
      </c>
    </row>
    <row r="127" spans="1:20" ht="31" x14ac:dyDescent="0.35">
      <c r="A127" s="39">
        <v>4235</v>
      </c>
      <c r="C127" s="35" t="s">
        <v>309</v>
      </c>
      <c r="D127" s="30" t="s">
        <v>197</v>
      </c>
      <c r="E127" s="35" t="s">
        <v>310</v>
      </c>
      <c r="F127" s="35" t="s">
        <v>311</v>
      </c>
      <c r="G127" s="35" t="s">
        <v>312</v>
      </c>
      <c r="H127" s="45"/>
      <c r="I127" s="12">
        <f t="shared" si="5"/>
        <v>25000</v>
      </c>
      <c r="J127" s="91">
        <v>30000</v>
      </c>
      <c r="K127" s="45"/>
      <c r="L127" s="46">
        <v>46113</v>
      </c>
      <c r="M127" s="46">
        <v>46843</v>
      </c>
      <c r="N127" s="30" t="s">
        <v>1107</v>
      </c>
      <c r="O127" s="47"/>
      <c r="P127" s="30" t="s">
        <v>200</v>
      </c>
      <c r="Q127" s="9">
        <v>2652033</v>
      </c>
      <c r="R127" s="9" t="s">
        <v>912</v>
      </c>
      <c r="S127" s="35" t="s">
        <v>1108</v>
      </c>
      <c r="T127" s="30" t="s">
        <v>56</v>
      </c>
    </row>
    <row r="128" spans="1:20" ht="31" x14ac:dyDescent="0.35">
      <c r="A128" s="133" t="s">
        <v>195</v>
      </c>
      <c r="B128" s="133"/>
      <c r="C128" s="11" t="s">
        <v>196</v>
      </c>
      <c r="D128" s="10" t="s">
        <v>197</v>
      </c>
      <c r="E128" s="11" t="s">
        <v>196</v>
      </c>
      <c r="F128" s="11" t="s">
        <v>198</v>
      </c>
      <c r="G128" s="11" t="s">
        <v>199</v>
      </c>
      <c r="H128" s="12">
        <v>62500</v>
      </c>
      <c r="I128" s="12">
        <f t="shared" si="5"/>
        <v>150000</v>
      </c>
      <c r="J128" s="71">
        <v>180000</v>
      </c>
      <c r="K128" s="12"/>
      <c r="L128" s="13">
        <v>45078</v>
      </c>
      <c r="M128" s="13">
        <v>46173</v>
      </c>
      <c r="N128" s="10"/>
      <c r="O128" s="14"/>
      <c r="P128" s="10" t="s">
        <v>200</v>
      </c>
      <c r="Q128" s="10"/>
      <c r="R128" s="10"/>
      <c r="S128" s="53"/>
      <c r="T128" s="10" t="s">
        <v>56</v>
      </c>
    </row>
    <row r="129" spans="1:20" ht="77.5" x14ac:dyDescent="0.35">
      <c r="A129" s="35" t="s">
        <v>202</v>
      </c>
      <c r="B129" s="35"/>
      <c r="C129" s="35" t="s">
        <v>203</v>
      </c>
      <c r="D129" s="10" t="s">
        <v>197</v>
      </c>
      <c r="E129" s="11" t="s">
        <v>204</v>
      </c>
      <c r="F129" s="11" t="s">
        <v>205</v>
      </c>
      <c r="G129" s="11" t="s">
        <v>206</v>
      </c>
      <c r="H129" s="12"/>
      <c r="I129" s="12">
        <f t="shared" si="5"/>
        <v>8333.3333333333339</v>
      </c>
      <c r="J129" s="71">
        <v>10000</v>
      </c>
      <c r="K129" s="12"/>
      <c r="L129" s="13">
        <v>45108</v>
      </c>
      <c r="M129" s="13">
        <v>46568</v>
      </c>
      <c r="N129" s="10"/>
      <c r="O129" s="14"/>
      <c r="P129" s="10" t="s">
        <v>207</v>
      </c>
      <c r="Q129" s="79" t="s">
        <v>208</v>
      </c>
      <c r="R129" s="79" t="s">
        <v>912</v>
      </c>
      <c r="S129" s="11" t="s">
        <v>790</v>
      </c>
      <c r="T129" s="10" t="s">
        <v>56</v>
      </c>
    </row>
    <row r="130" spans="1:20" x14ac:dyDescent="0.35">
      <c r="A130" s="11" t="s">
        <v>503</v>
      </c>
      <c r="B130" s="11"/>
      <c r="C130" s="11" t="s">
        <v>504</v>
      </c>
      <c r="D130" s="10" t="s">
        <v>197</v>
      </c>
      <c r="E130" s="11" t="s">
        <v>505</v>
      </c>
      <c r="F130" s="11" t="s">
        <v>916</v>
      </c>
      <c r="G130" s="11" t="s">
        <v>506</v>
      </c>
      <c r="H130" s="12"/>
      <c r="I130" s="12">
        <f t="shared" si="5"/>
        <v>83333.333333333343</v>
      </c>
      <c r="J130" s="71">
        <v>100000</v>
      </c>
      <c r="K130" s="12"/>
      <c r="L130" s="13">
        <v>45295</v>
      </c>
      <c r="M130" s="13">
        <v>46755</v>
      </c>
      <c r="N130" s="10"/>
      <c r="O130" s="14"/>
      <c r="P130" s="10" t="s">
        <v>497</v>
      </c>
      <c r="Q130" s="10">
        <v>8627563</v>
      </c>
      <c r="R130" s="10"/>
      <c r="S130" s="11" t="s">
        <v>507</v>
      </c>
      <c r="T130" s="18" t="s">
        <v>56</v>
      </c>
    </row>
    <row r="131" spans="1:20" ht="31" x14ac:dyDescent="0.35">
      <c r="A131" s="11" t="s">
        <v>1136</v>
      </c>
      <c r="B131" s="11"/>
      <c r="C131" s="11" t="s">
        <v>769</v>
      </c>
      <c r="D131" s="10" t="s">
        <v>876</v>
      </c>
      <c r="E131" s="11" t="s">
        <v>770</v>
      </c>
      <c r="F131" s="11" t="s">
        <v>771</v>
      </c>
      <c r="G131" s="11" t="s">
        <v>772</v>
      </c>
      <c r="H131" s="12">
        <v>10000</v>
      </c>
      <c r="I131" s="12">
        <v>8100</v>
      </c>
      <c r="J131" s="71">
        <v>9720</v>
      </c>
      <c r="K131" s="12"/>
      <c r="L131" s="13">
        <v>46007</v>
      </c>
      <c r="M131" s="13">
        <v>46371</v>
      </c>
      <c r="N131" s="10" t="s">
        <v>18</v>
      </c>
      <c r="O131" s="14">
        <v>46188</v>
      </c>
      <c r="P131" s="10" t="s">
        <v>136</v>
      </c>
      <c r="Q131" s="10">
        <v>5814420</v>
      </c>
      <c r="R131" s="10" t="s">
        <v>912</v>
      </c>
      <c r="S131" s="11" t="s">
        <v>16</v>
      </c>
      <c r="T131" s="10" t="s">
        <v>56</v>
      </c>
    </row>
    <row r="132" spans="1:20" ht="93" x14ac:dyDescent="0.35">
      <c r="A132" s="11" t="s">
        <v>823</v>
      </c>
      <c r="B132" s="11"/>
      <c r="C132" s="11" t="s">
        <v>824</v>
      </c>
      <c r="D132" s="10" t="s">
        <v>765</v>
      </c>
      <c r="E132" s="39" t="s">
        <v>825</v>
      </c>
      <c r="F132" s="11" t="s">
        <v>722</v>
      </c>
      <c r="G132" s="11" t="s">
        <v>721</v>
      </c>
      <c r="H132" s="12"/>
      <c r="I132" s="12">
        <f t="shared" ref="I132:I149" si="6">J132/1.2</f>
        <v>128750</v>
      </c>
      <c r="J132" s="71">
        <v>154500</v>
      </c>
      <c r="K132" s="12"/>
      <c r="L132" s="13">
        <v>45776</v>
      </c>
      <c r="M132" s="13">
        <v>45904</v>
      </c>
      <c r="N132" s="10"/>
      <c r="O132" s="14"/>
      <c r="P132" s="10" t="s">
        <v>49</v>
      </c>
      <c r="Q132" s="9">
        <v>11875450</v>
      </c>
      <c r="S132" s="11" t="s">
        <v>826</v>
      </c>
      <c r="T132" s="10" t="s">
        <v>56</v>
      </c>
    </row>
    <row r="133" spans="1:20" ht="93" x14ac:dyDescent="0.35">
      <c r="A133" s="115">
        <v>4034</v>
      </c>
      <c r="B133" s="115"/>
      <c r="C133" s="115" t="s">
        <v>186</v>
      </c>
      <c r="D133" s="123" t="s">
        <v>28</v>
      </c>
      <c r="E133" s="115" t="s">
        <v>187</v>
      </c>
      <c r="F133" s="160" t="s">
        <v>173</v>
      </c>
      <c r="G133" s="115" t="s">
        <v>188</v>
      </c>
      <c r="H133" s="182"/>
      <c r="I133" s="45">
        <f t="shared" si="6"/>
        <v>137500</v>
      </c>
      <c r="J133" s="189">
        <v>165000</v>
      </c>
      <c r="K133" s="182"/>
      <c r="L133" s="131">
        <v>44200</v>
      </c>
      <c r="M133" s="131">
        <v>45294</v>
      </c>
      <c r="N133" s="123"/>
      <c r="O133" s="196"/>
      <c r="P133" s="123" t="s">
        <v>119</v>
      </c>
      <c r="Q133" s="9" t="s">
        <v>174</v>
      </c>
      <c r="S133" s="35"/>
      <c r="T133" s="30" t="s">
        <v>56</v>
      </c>
    </row>
    <row r="134" spans="1:20" ht="57" customHeight="1" x14ac:dyDescent="0.35">
      <c r="A134" s="128" t="s">
        <v>841</v>
      </c>
      <c r="B134" s="128"/>
      <c r="C134" s="59" t="s">
        <v>90</v>
      </c>
      <c r="D134" s="19" t="s">
        <v>701</v>
      </c>
      <c r="E134" s="59" t="s">
        <v>91</v>
      </c>
      <c r="F134" s="59" t="s">
        <v>92</v>
      </c>
      <c r="G134" s="59" t="s">
        <v>93</v>
      </c>
      <c r="H134" s="60" t="s">
        <v>55</v>
      </c>
      <c r="I134" s="12">
        <f t="shared" si="6"/>
        <v>341095.7583333333</v>
      </c>
      <c r="J134" s="89">
        <v>409314.91</v>
      </c>
      <c r="K134" s="44"/>
      <c r="L134" s="76">
        <v>45839</v>
      </c>
      <c r="M134" s="76">
        <v>46934</v>
      </c>
      <c r="N134" s="19" t="s">
        <v>18</v>
      </c>
      <c r="O134" s="61" t="s">
        <v>16</v>
      </c>
      <c r="P134" s="44" t="s">
        <v>58</v>
      </c>
      <c r="Q134" s="19">
        <v>2242646</v>
      </c>
      <c r="R134" s="19" t="s">
        <v>912</v>
      </c>
      <c r="S134" s="77" t="s">
        <v>16</v>
      </c>
      <c r="T134" s="10" t="s">
        <v>56</v>
      </c>
    </row>
    <row r="135" spans="1:20" ht="143.25" customHeight="1" x14ac:dyDescent="0.35">
      <c r="A135" s="161" t="s">
        <v>553</v>
      </c>
      <c r="B135" s="161"/>
      <c r="C135" s="69" t="s">
        <v>554</v>
      </c>
      <c r="D135" s="33" t="s">
        <v>701</v>
      </c>
      <c r="E135" s="157" t="s">
        <v>555</v>
      </c>
      <c r="F135" s="69" t="s">
        <v>556</v>
      </c>
      <c r="G135" s="69" t="s">
        <v>557</v>
      </c>
      <c r="H135" s="70">
        <v>2038</v>
      </c>
      <c r="I135" s="70">
        <f t="shared" si="6"/>
        <v>5096.208333333333</v>
      </c>
      <c r="J135" s="125">
        <v>6115.45</v>
      </c>
      <c r="K135" s="70"/>
      <c r="L135" s="126">
        <v>45383</v>
      </c>
      <c r="M135" s="126">
        <v>46477</v>
      </c>
      <c r="N135" s="33" t="s">
        <v>18</v>
      </c>
      <c r="O135" s="127" t="s">
        <v>16</v>
      </c>
      <c r="P135" s="33" t="s">
        <v>284</v>
      </c>
      <c r="Q135" s="145">
        <v>9903246</v>
      </c>
      <c r="R135" s="145"/>
      <c r="S135" s="69" t="s">
        <v>16</v>
      </c>
      <c r="T135" s="167" t="s">
        <v>56</v>
      </c>
    </row>
    <row r="136" spans="1:20" ht="159.75" customHeight="1" x14ac:dyDescent="0.35">
      <c r="A136" s="129" t="s">
        <v>129</v>
      </c>
      <c r="B136" s="129"/>
      <c r="C136" s="35" t="s">
        <v>130</v>
      </c>
      <c r="D136" s="30" t="s">
        <v>701</v>
      </c>
      <c r="E136" s="35" t="s">
        <v>131</v>
      </c>
      <c r="F136" s="35" t="s">
        <v>99</v>
      </c>
      <c r="G136" s="35" t="s">
        <v>100</v>
      </c>
      <c r="H136" s="45" t="s">
        <v>55</v>
      </c>
      <c r="I136" s="12">
        <f t="shared" si="6"/>
        <v>1617340.8333333335</v>
      </c>
      <c r="J136" s="91">
        <v>1940809</v>
      </c>
      <c r="K136" s="45"/>
      <c r="L136" s="46">
        <v>44287</v>
      </c>
      <c r="M136" s="46">
        <v>46112</v>
      </c>
      <c r="N136" s="30" t="s">
        <v>18</v>
      </c>
      <c r="O136" s="47" t="s">
        <v>16</v>
      </c>
      <c r="P136" s="30" t="s">
        <v>17</v>
      </c>
      <c r="Q136" s="30" t="s">
        <v>101</v>
      </c>
      <c r="R136" s="30" t="s">
        <v>912</v>
      </c>
      <c r="S136" s="134" t="s">
        <v>16</v>
      </c>
      <c r="T136" s="135" t="s">
        <v>56</v>
      </c>
    </row>
    <row r="137" spans="1:20" ht="235.5" customHeight="1" x14ac:dyDescent="0.35">
      <c r="A137" s="11" t="s">
        <v>436</v>
      </c>
      <c r="B137" s="11"/>
      <c r="C137" s="11" t="s">
        <v>437</v>
      </c>
      <c r="D137" s="10" t="s">
        <v>701</v>
      </c>
      <c r="E137" s="11" t="s">
        <v>438</v>
      </c>
      <c r="F137" s="1" t="s">
        <v>560</v>
      </c>
      <c r="G137" s="11" t="s">
        <v>561</v>
      </c>
      <c r="H137" s="12" t="s">
        <v>55</v>
      </c>
      <c r="I137" s="12">
        <f t="shared" si="6"/>
        <v>392109.25</v>
      </c>
      <c r="J137" s="71">
        <v>470531.1</v>
      </c>
      <c r="K137" s="12"/>
      <c r="L137" s="13">
        <v>45383</v>
      </c>
      <c r="M137" s="13">
        <v>46477</v>
      </c>
      <c r="N137" s="10" t="s">
        <v>18</v>
      </c>
      <c r="O137" s="14" t="s">
        <v>16</v>
      </c>
      <c r="P137" s="10" t="s">
        <v>34</v>
      </c>
      <c r="Q137" s="10">
        <v>1042314</v>
      </c>
      <c r="R137" s="10" t="s">
        <v>912</v>
      </c>
      <c r="S137" s="11" t="s">
        <v>16</v>
      </c>
      <c r="T137" s="10" t="s">
        <v>56</v>
      </c>
    </row>
    <row r="138" spans="1:20" ht="90" customHeight="1" x14ac:dyDescent="0.35">
      <c r="A138" s="11" t="s">
        <v>660</v>
      </c>
      <c r="B138" s="11"/>
      <c r="C138" s="11" t="s">
        <v>661</v>
      </c>
      <c r="D138" s="10" t="s">
        <v>701</v>
      </c>
      <c r="E138" s="130" t="s">
        <v>662</v>
      </c>
      <c r="F138" s="39" t="s">
        <v>663</v>
      </c>
      <c r="G138" s="11" t="s">
        <v>664</v>
      </c>
      <c r="H138" s="12">
        <v>41450</v>
      </c>
      <c r="I138" s="12">
        <f t="shared" si="6"/>
        <v>94990.500000000015</v>
      </c>
      <c r="J138" s="71">
        <v>113988.6</v>
      </c>
      <c r="K138" s="12"/>
      <c r="L138" s="13">
        <v>45658</v>
      </c>
      <c r="M138" s="13">
        <v>46660</v>
      </c>
      <c r="N138" s="10" t="s">
        <v>18</v>
      </c>
      <c r="O138" s="14" t="s">
        <v>16</v>
      </c>
      <c r="P138" s="10" t="s">
        <v>34</v>
      </c>
      <c r="Q138" s="10">
        <v>11796276</v>
      </c>
      <c r="R138" s="10" t="s">
        <v>912</v>
      </c>
      <c r="S138" s="11"/>
      <c r="T138" s="10" t="s">
        <v>56</v>
      </c>
    </row>
    <row r="139" spans="1:20" ht="216.75" customHeight="1" x14ac:dyDescent="0.35">
      <c r="A139" s="11" t="s">
        <v>723</v>
      </c>
      <c r="B139" s="11"/>
      <c r="C139" s="11" t="s">
        <v>724</v>
      </c>
      <c r="D139" s="10" t="s">
        <v>701</v>
      </c>
      <c r="E139" s="11" t="s">
        <v>725</v>
      </c>
      <c r="F139" s="11" t="s">
        <v>726</v>
      </c>
      <c r="G139" s="11" t="s">
        <v>727</v>
      </c>
      <c r="H139" s="12" t="s">
        <v>55</v>
      </c>
      <c r="I139" s="12">
        <f t="shared" si="6"/>
        <v>504616.33333333331</v>
      </c>
      <c r="J139" s="71">
        <v>605539.6</v>
      </c>
      <c r="K139" s="12"/>
      <c r="L139" s="58">
        <v>45748</v>
      </c>
      <c r="M139" s="58">
        <v>46843</v>
      </c>
      <c r="N139" s="10" t="s">
        <v>18</v>
      </c>
      <c r="O139" s="14" t="s">
        <v>16</v>
      </c>
      <c r="P139" s="55" t="s">
        <v>34</v>
      </c>
      <c r="Q139" s="200">
        <v>5294832</v>
      </c>
      <c r="R139" s="200" t="s">
        <v>912</v>
      </c>
      <c r="S139" s="11"/>
      <c r="T139" s="10" t="s">
        <v>56</v>
      </c>
    </row>
    <row r="140" spans="1:20" ht="216.75" customHeight="1" x14ac:dyDescent="0.35">
      <c r="A140" s="158" t="s">
        <v>618</v>
      </c>
      <c r="B140" s="158"/>
      <c r="C140" s="35" t="s">
        <v>619</v>
      </c>
      <c r="D140" s="30" t="s">
        <v>701</v>
      </c>
      <c r="E140" s="174" t="s">
        <v>620</v>
      </c>
      <c r="F140" s="176" t="s">
        <v>621</v>
      </c>
      <c r="G140" s="35" t="s">
        <v>622</v>
      </c>
      <c r="H140" s="45" t="s">
        <v>55</v>
      </c>
      <c r="I140" s="12">
        <f t="shared" si="6"/>
        <v>210833.33333333334</v>
      </c>
      <c r="J140" s="184">
        <v>253000</v>
      </c>
      <c r="K140" s="45"/>
      <c r="L140" s="46">
        <v>45536</v>
      </c>
      <c r="M140" s="46">
        <v>46599</v>
      </c>
      <c r="N140" s="30" t="s">
        <v>23</v>
      </c>
      <c r="O140" s="47">
        <v>46599</v>
      </c>
      <c r="P140" s="30" t="s">
        <v>34</v>
      </c>
      <c r="Q140" s="198">
        <v>3193203</v>
      </c>
      <c r="R140" s="198"/>
      <c r="S140" s="134" t="s">
        <v>16</v>
      </c>
      <c r="T140" s="30" t="s">
        <v>56</v>
      </c>
    </row>
    <row r="141" spans="1:20" ht="46.5" x14ac:dyDescent="0.35">
      <c r="A141" s="2" t="s">
        <v>596</v>
      </c>
      <c r="B141" s="2"/>
      <c r="C141" s="11" t="s">
        <v>702</v>
      </c>
      <c r="D141" s="10" t="s">
        <v>820</v>
      </c>
      <c r="E141" s="3" t="s">
        <v>597</v>
      </c>
      <c r="F141" s="11" t="s">
        <v>598</v>
      </c>
      <c r="G141" s="20" t="s">
        <v>599</v>
      </c>
      <c r="H141" s="12"/>
      <c r="I141" s="12">
        <f t="shared" si="6"/>
        <v>45258.333333333336</v>
      </c>
      <c r="J141" s="88">
        <v>54310</v>
      </c>
      <c r="K141" s="12"/>
      <c r="L141" s="13">
        <v>45509</v>
      </c>
      <c r="M141" s="13">
        <v>46112</v>
      </c>
      <c r="N141" s="10" t="s">
        <v>18</v>
      </c>
      <c r="O141" s="14"/>
      <c r="P141" s="10" t="s">
        <v>439</v>
      </c>
      <c r="Q141" s="29">
        <v>8199270</v>
      </c>
      <c r="R141" s="29" t="s">
        <v>912</v>
      </c>
      <c r="S141" s="11"/>
      <c r="T141" s="10" t="s">
        <v>56</v>
      </c>
    </row>
    <row r="142" spans="1:20" ht="46.5" x14ac:dyDescent="0.35">
      <c r="A142" s="11" t="s">
        <v>720</v>
      </c>
      <c r="B142" s="11"/>
      <c r="C142" s="11" t="s">
        <v>821</v>
      </c>
      <c r="D142" s="10" t="s">
        <v>820</v>
      </c>
      <c r="E142" s="11" t="s">
        <v>819</v>
      </c>
      <c r="F142" s="11" t="s">
        <v>822</v>
      </c>
      <c r="G142" s="103" t="s">
        <v>818</v>
      </c>
      <c r="H142" s="12" t="s">
        <v>55</v>
      </c>
      <c r="I142" s="12">
        <f t="shared" si="6"/>
        <v>416666.66666666669</v>
      </c>
      <c r="J142" s="71">
        <v>500000</v>
      </c>
      <c r="K142" s="12"/>
      <c r="L142" s="13">
        <v>45817</v>
      </c>
      <c r="M142" s="13">
        <v>46142</v>
      </c>
      <c r="N142" s="10" t="s">
        <v>18</v>
      </c>
      <c r="O142" s="14" t="s">
        <v>16</v>
      </c>
      <c r="P142" s="10" t="s">
        <v>49</v>
      </c>
      <c r="Q142" s="10">
        <v>3830355</v>
      </c>
      <c r="R142" s="10" t="s">
        <v>912</v>
      </c>
      <c r="S142" s="56" t="s">
        <v>16</v>
      </c>
      <c r="T142" s="10" t="s">
        <v>56</v>
      </c>
    </row>
    <row r="143" spans="1:20" ht="46.5" x14ac:dyDescent="0.35">
      <c r="A143" s="35" t="s">
        <v>666</v>
      </c>
      <c r="B143" s="35"/>
      <c r="C143" s="35" t="s">
        <v>628</v>
      </c>
      <c r="D143" s="30" t="s">
        <v>547</v>
      </c>
      <c r="E143" s="35" t="s">
        <v>632</v>
      </c>
      <c r="F143" s="35" t="s">
        <v>629</v>
      </c>
      <c r="G143" s="35" t="s">
        <v>665</v>
      </c>
      <c r="H143" s="45"/>
      <c r="I143" s="45">
        <f t="shared" si="6"/>
        <v>166666.66666666669</v>
      </c>
      <c r="J143" s="91">
        <v>200000</v>
      </c>
      <c r="K143" s="45"/>
      <c r="L143" s="46">
        <v>45536</v>
      </c>
      <c r="M143" s="46">
        <v>47361</v>
      </c>
      <c r="N143" s="30"/>
      <c r="O143" s="47"/>
      <c r="P143" s="30" t="s">
        <v>34</v>
      </c>
      <c r="Q143" s="201">
        <v>2933889</v>
      </c>
      <c r="R143" s="201"/>
      <c r="S143" s="35"/>
      <c r="T143" s="30" t="s">
        <v>56</v>
      </c>
    </row>
    <row r="144" spans="1:20" ht="31" x14ac:dyDescent="0.35">
      <c r="A144" s="11">
        <v>237116127</v>
      </c>
      <c r="B144" s="11"/>
      <c r="C144" s="54" t="s">
        <v>787</v>
      </c>
      <c r="D144" s="55" t="s">
        <v>547</v>
      </c>
      <c r="E144" s="54" t="s">
        <v>786</v>
      </c>
      <c r="F144" s="54" t="s">
        <v>788</v>
      </c>
      <c r="G144" s="11" t="s">
        <v>789</v>
      </c>
      <c r="H144" s="12"/>
      <c r="I144" s="12">
        <f t="shared" si="6"/>
        <v>43166.666666666672</v>
      </c>
      <c r="J144" s="71">
        <v>51800</v>
      </c>
      <c r="K144" s="12"/>
      <c r="L144" s="13">
        <v>45796</v>
      </c>
      <c r="M144" s="13">
        <v>46022</v>
      </c>
      <c r="N144" s="10"/>
      <c r="O144" s="14"/>
      <c r="P144" s="10" t="s">
        <v>128</v>
      </c>
      <c r="Q144" s="10">
        <v>14402296</v>
      </c>
      <c r="R144" s="10" t="s">
        <v>912</v>
      </c>
      <c r="S144" s="11"/>
      <c r="T144" s="10" t="s">
        <v>56</v>
      </c>
    </row>
    <row r="145" spans="1:20" ht="31" x14ac:dyDescent="0.35">
      <c r="A145" s="11" t="s">
        <v>271</v>
      </c>
      <c r="B145" s="11"/>
      <c r="C145" s="32" t="s">
        <v>272</v>
      </c>
      <c r="D145" s="10" t="s">
        <v>42</v>
      </c>
      <c r="E145" s="11" t="s">
        <v>272</v>
      </c>
      <c r="F145" s="11" t="s">
        <v>273</v>
      </c>
      <c r="G145" s="11" t="s">
        <v>274</v>
      </c>
      <c r="H145" s="12">
        <v>82852</v>
      </c>
      <c r="I145" s="12">
        <f t="shared" si="6"/>
        <v>138086.66666666669</v>
      </c>
      <c r="J145" s="71">
        <v>165704</v>
      </c>
      <c r="K145" s="12"/>
      <c r="L145" s="24" t="s">
        <v>551</v>
      </c>
      <c r="M145" s="13">
        <v>46172</v>
      </c>
      <c r="N145" s="10" t="s">
        <v>94</v>
      </c>
      <c r="O145" s="14">
        <v>45292</v>
      </c>
      <c r="P145" s="10" t="s">
        <v>34</v>
      </c>
      <c r="Q145" s="10" t="s">
        <v>50</v>
      </c>
      <c r="R145" s="10" t="s">
        <v>912</v>
      </c>
      <c r="S145" s="11" t="s">
        <v>552</v>
      </c>
      <c r="T145" s="10" t="s">
        <v>56</v>
      </c>
    </row>
    <row r="146" spans="1:20" ht="46.5" x14ac:dyDescent="0.35">
      <c r="A146" s="39">
        <v>5260</v>
      </c>
      <c r="C146" s="69" t="s">
        <v>321</v>
      </c>
      <c r="D146" s="33" t="s">
        <v>921</v>
      </c>
      <c r="E146" s="69" t="s">
        <v>922</v>
      </c>
      <c r="F146" s="39" t="s">
        <v>322</v>
      </c>
      <c r="G146" s="69" t="s">
        <v>323</v>
      </c>
      <c r="H146" s="70"/>
      <c r="I146" s="70">
        <f t="shared" si="6"/>
        <v>500000</v>
      </c>
      <c r="J146" s="125">
        <v>600000</v>
      </c>
      <c r="K146" s="70"/>
      <c r="L146" s="126">
        <v>44815</v>
      </c>
      <c r="M146" s="126">
        <v>46275</v>
      </c>
      <c r="N146" s="33"/>
      <c r="O146" s="127"/>
      <c r="P146" s="33" t="s">
        <v>49</v>
      </c>
      <c r="Q146" s="202" t="s">
        <v>324</v>
      </c>
      <c r="R146" s="202" t="s">
        <v>912</v>
      </c>
      <c r="S146" s="69" t="s">
        <v>926</v>
      </c>
      <c r="T146" s="33" t="s">
        <v>56</v>
      </c>
    </row>
    <row r="147" spans="1:20" ht="31" x14ac:dyDescent="0.35">
      <c r="A147" s="32" t="s">
        <v>137</v>
      </c>
      <c r="B147" s="32"/>
      <c r="C147" s="122" t="s">
        <v>138</v>
      </c>
      <c r="D147" s="10" t="s">
        <v>674</v>
      </c>
      <c r="E147" s="11" t="s">
        <v>138</v>
      </c>
      <c r="F147" s="11" t="s">
        <v>494</v>
      </c>
      <c r="G147" s="11" t="s">
        <v>495</v>
      </c>
      <c r="H147" s="124">
        <v>36587.5</v>
      </c>
      <c r="I147" s="12">
        <f t="shared" si="6"/>
        <v>91468.75</v>
      </c>
      <c r="J147" s="84">
        <v>109762.5</v>
      </c>
      <c r="K147" s="10" t="s">
        <v>15</v>
      </c>
      <c r="L147" s="28">
        <v>45355</v>
      </c>
      <c r="M147" s="28">
        <v>46449</v>
      </c>
      <c r="N147" s="10" t="s">
        <v>25</v>
      </c>
      <c r="O147" s="28">
        <v>46268</v>
      </c>
      <c r="P147" s="10" t="s">
        <v>34</v>
      </c>
      <c r="Q147" s="9">
        <v>3784486</v>
      </c>
      <c r="S147" s="52" t="s">
        <v>16</v>
      </c>
      <c r="T147" s="18" t="s">
        <v>56</v>
      </c>
    </row>
    <row r="148" spans="1:20" ht="31" x14ac:dyDescent="0.35">
      <c r="A148" s="11" t="s">
        <v>651</v>
      </c>
      <c r="B148" s="11"/>
      <c r="C148" s="11" t="s">
        <v>646</v>
      </c>
      <c r="D148" s="10" t="s">
        <v>158</v>
      </c>
      <c r="E148" s="11" t="s">
        <v>647</v>
      </c>
      <c r="F148" s="11" t="s">
        <v>648</v>
      </c>
      <c r="G148" s="177" t="s">
        <v>649</v>
      </c>
      <c r="H148" s="12"/>
      <c r="I148" s="12">
        <f t="shared" si="6"/>
        <v>7083333.333333334</v>
      </c>
      <c r="J148" s="71">
        <v>8500000</v>
      </c>
      <c r="K148" s="12"/>
      <c r="L148" s="13">
        <v>45618</v>
      </c>
      <c r="M148" s="13">
        <v>46290</v>
      </c>
      <c r="N148" s="10"/>
      <c r="O148" s="14"/>
      <c r="P148" s="10" t="s">
        <v>49</v>
      </c>
      <c r="Q148" s="29">
        <v>1236338</v>
      </c>
      <c r="R148" s="111"/>
      <c r="S148" s="11" t="s">
        <v>650</v>
      </c>
      <c r="T148" s="10" t="s">
        <v>56</v>
      </c>
    </row>
    <row r="149" spans="1:20" ht="62" x14ac:dyDescent="0.35">
      <c r="A149" s="11" t="s">
        <v>780</v>
      </c>
      <c r="B149" s="11"/>
      <c r="C149" s="11" t="s">
        <v>781</v>
      </c>
      <c r="D149" s="10" t="s">
        <v>782</v>
      </c>
      <c r="E149" s="11" t="s">
        <v>783</v>
      </c>
      <c r="F149" s="11" t="s">
        <v>784</v>
      </c>
      <c r="G149" s="11" t="s">
        <v>785</v>
      </c>
      <c r="H149" s="12">
        <v>14406</v>
      </c>
      <c r="I149" s="12">
        <f t="shared" si="6"/>
        <v>11705</v>
      </c>
      <c r="J149" s="71">
        <v>14046</v>
      </c>
      <c r="K149" s="12"/>
      <c r="L149" s="58">
        <v>45748</v>
      </c>
      <c r="M149" s="58">
        <v>46112</v>
      </c>
      <c r="N149" s="10"/>
      <c r="O149" s="14"/>
      <c r="P149" s="55" t="s">
        <v>284</v>
      </c>
      <c r="Q149" s="67">
        <v>3503391</v>
      </c>
      <c r="R149" s="67" t="s">
        <v>912</v>
      </c>
      <c r="S149" s="11"/>
      <c r="T149" s="10" t="s">
        <v>56</v>
      </c>
    </row>
    <row r="150" spans="1:20" ht="31" x14ac:dyDescent="0.35">
      <c r="A150" s="11" t="s">
        <v>857</v>
      </c>
      <c r="B150" s="69"/>
      <c r="C150" s="69" t="s">
        <v>858</v>
      </c>
      <c r="D150" s="10" t="s">
        <v>859</v>
      </c>
      <c r="E150" s="69" t="s">
        <v>860</v>
      </c>
      <c r="F150" s="69" t="s">
        <v>861</v>
      </c>
      <c r="G150" s="69" t="s">
        <v>862</v>
      </c>
      <c r="H150" s="70"/>
      <c r="I150" s="12"/>
      <c r="J150" s="125" t="s">
        <v>863</v>
      </c>
      <c r="K150" s="70"/>
      <c r="L150" s="126">
        <v>45809</v>
      </c>
      <c r="M150" s="126">
        <v>46904</v>
      </c>
      <c r="N150" s="33" t="s">
        <v>425</v>
      </c>
      <c r="O150" s="127"/>
      <c r="P150" s="33" t="s">
        <v>49</v>
      </c>
      <c r="Q150" s="33">
        <v>4484676</v>
      </c>
      <c r="R150" s="33" t="s">
        <v>912</v>
      </c>
      <c r="S150" s="69"/>
      <c r="T150" s="33" t="s">
        <v>56</v>
      </c>
    </row>
    <row r="151" spans="1:20" ht="46.5" x14ac:dyDescent="0.35">
      <c r="A151" s="11" t="s">
        <v>468</v>
      </c>
      <c r="B151" s="11"/>
      <c r="C151" s="11" t="s">
        <v>469</v>
      </c>
      <c r="D151" s="10" t="s">
        <v>876</v>
      </c>
      <c r="E151" s="11" t="s">
        <v>470</v>
      </c>
      <c r="F151" s="11" t="s">
        <v>24</v>
      </c>
      <c r="G151" s="11" t="s">
        <v>471</v>
      </c>
      <c r="H151" s="12">
        <v>77000</v>
      </c>
      <c r="I151" s="12">
        <v>77000</v>
      </c>
      <c r="J151" s="71">
        <v>92400</v>
      </c>
      <c r="K151" s="12"/>
      <c r="L151" s="13">
        <v>45658</v>
      </c>
      <c r="M151" s="13">
        <v>46387</v>
      </c>
      <c r="N151" s="15" t="s">
        <v>18</v>
      </c>
      <c r="O151" s="14">
        <v>46174</v>
      </c>
      <c r="P151" s="10" t="s">
        <v>34</v>
      </c>
      <c r="Q151" s="29">
        <v>3429690</v>
      </c>
      <c r="R151" s="29" t="s">
        <v>912</v>
      </c>
      <c r="S151" s="11" t="s">
        <v>16</v>
      </c>
      <c r="T151" s="10" t="s">
        <v>56</v>
      </c>
    </row>
    <row r="152" spans="1:20" ht="46.5" x14ac:dyDescent="0.35">
      <c r="A152" s="35" t="s">
        <v>451</v>
      </c>
      <c r="B152" s="35"/>
      <c r="C152" s="35" t="s">
        <v>452</v>
      </c>
      <c r="D152" s="30" t="s">
        <v>876</v>
      </c>
      <c r="E152" s="129" t="s">
        <v>453</v>
      </c>
      <c r="F152" s="35" t="s">
        <v>448</v>
      </c>
      <c r="G152" s="35" t="s">
        <v>449</v>
      </c>
      <c r="H152" s="45">
        <v>200000</v>
      </c>
      <c r="I152" s="45">
        <v>400000</v>
      </c>
      <c r="J152" s="91">
        <v>500000</v>
      </c>
      <c r="K152" s="45"/>
      <c r="L152" s="46">
        <v>45992</v>
      </c>
      <c r="M152" s="46">
        <v>46721</v>
      </c>
      <c r="N152" s="195" t="s">
        <v>18</v>
      </c>
      <c r="O152" s="47">
        <v>46508</v>
      </c>
      <c r="P152" s="195" t="s">
        <v>116</v>
      </c>
      <c r="Q152" s="198">
        <v>2506633</v>
      </c>
      <c r="R152" s="198"/>
      <c r="S152" s="129" t="s">
        <v>454</v>
      </c>
      <c r="T152" s="30" t="s">
        <v>56</v>
      </c>
    </row>
    <row r="153" spans="1:20" ht="46.5" x14ac:dyDescent="0.35">
      <c r="A153" s="11" t="s">
        <v>445</v>
      </c>
      <c r="B153" s="11"/>
      <c r="C153" s="11" t="s">
        <v>446</v>
      </c>
      <c r="D153" s="10" t="s">
        <v>876</v>
      </c>
      <c r="E153" s="11" t="s">
        <v>447</v>
      </c>
      <c r="F153" s="11" t="s">
        <v>448</v>
      </c>
      <c r="G153" s="11" t="s">
        <v>449</v>
      </c>
      <c r="H153" s="12">
        <v>98000</v>
      </c>
      <c r="I153" s="12">
        <v>196000</v>
      </c>
      <c r="J153" s="71">
        <v>245000</v>
      </c>
      <c r="K153" s="12"/>
      <c r="L153" s="13">
        <v>45992</v>
      </c>
      <c r="M153" s="13">
        <v>46721</v>
      </c>
      <c r="N153" s="15" t="s">
        <v>18</v>
      </c>
      <c r="O153" s="14">
        <v>46508</v>
      </c>
      <c r="P153" s="15" t="s">
        <v>116</v>
      </c>
      <c r="Q153" s="29">
        <v>2506633</v>
      </c>
      <c r="R153" s="29"/>
      <c r="S153" s="1" t="s">
        <v>450</v>
      </c>
      <c r="T153" s="10" t="s">
        <v>56</v>
      </c>
    </row>
    <row r="154" spans="1:20" ht="46.5" x14ac:dyDescent="0.35">
      <c r="A154" s="69" t="s">
        <v>111</v>
      </c>
      <c r="B154" s="146"/>
      <c r="C154" s="146" t="s">
        <v>959</v>
      </c>
      <c r="D154" s="33" t="s">
        <v>876</v>
      </c>
      <c r="E154" s="146" t="s">
        <v>112</v>
      </c>
      <c r="F154" s="146" t="s">
        <v>113</v>
      </c>
      <c r="G154" s="146" t="s">
        <v>114</v>
      </c>
      <c r="H154" s="113">
        <v>65000</v>
      </c>
      <c r="I154" s="70">
        <f>J154/1.2</f>
        <v>108333.33333333334</v>
      </c>
      <c r="J154" s="147">
        <v>130000</v>
      </c>
      <c r="K154" s="113"/>
      <c r="L154" s="148">
        <v>45444</v>
      </c>
      <c r="M154" s="148">
        <v>46159</v>
      </c>
      <c r="N154" s="149" t="s">
        <v>18</v>
      </c>
      <c r="O154" s="150">
        <v>45901</v>
      </c>
      <c r="P154" s="149" t="s">
        <v>116</v>
      </c>
      <c r="Q154" s="149">
        <v>8393062</v>
      </c>
      <c r="R154" s="149" t="s">
        <v>912</v>
      </c>
      <c r="S154" s="146" t="s">
        <v>16</v>
      </c>
      <c r="T154" s="206" t="s">
        <v>56</v>
      </c>
    </row>
    <row r="155" spans="1:20" ht="46.5" x14ac:dyDescent="0.35">
      <c r="A155" s="11" t="s">
        <v>441</v>
      </c>
      <c r="B155" s="11"/>
      <c r="C155" s="11" t="s">
        <v>350</v>
      </c>
      <c r="D155" s="10" t="s">
        <v>876</v>
      </c>
      <c r="E155" s="11" t="s">
        <v>442</v>
      </c>
      <c r="F155" s="11" t="s">
        <v>443</v>
      </c>
      <c r="G155" s="11" t="s">
        <v>444</v>
      </c>
      <c r="H155" s="12">
        <v>190000</v>
      </c>
      <c r="I155" s="12">
        <v>380000</v>
      </c>
      <c r="J155" s="71">
        <v>475000</v>
      </c>
      <c r="K155" s="12"/>
      <c r="L155" s="13">
        <v>45992</v>
      </c>
      <c r="M155" s="13">
        <v>46721</v>
      </c>
      <c r="N155" s="15" t="s">
        <v>115</v>
      </c>
      <c r="O155" s="14">
        <v>46508</v>
      </c>
      <c r="P155" s="15" t="s">
        <v>116</v>
      </c>
      <c r="Q155" s="118" t="s">
        <v>1142</v>
      </c>
      <c r="R155" s="10"/>
      <c r="S155" s="1" t="s">
        <v>1143</v>
      </c>
      <c r="T155" s="10" t="s">
        <v>56</v>
      </c>
    </row>
    <row r="156" spans="1:20" ht="77.5" x14ac:dyDescent="0.35">
      <c r="A156" s="11" t="s">
        <v>1141</v>
      </c>
      <c r="B156" s="11"/>
      <c r="C156" s="11" t="s">
        <v>427</v>
      </c>
      <c r="D156" s="10" t="s">
        <v>876</v>
      </c>
      <c r="E156" s="11" t="s">
        <v>440</v>
      </c>
      <c r="F156" s="11" t="s">
        <v>1139</v>
      </c>
      <c r="G156" s="20" t="s">
        <v>1138</v>
      </c>
      <c r="H156" s="12">
        <v>350000</v>
      </c>
      <c r="I156" s="12">
        <v>700000</v>
      </c>
      <c r="J156" s="71">
        <v>875000</v>
      </c>
      <c r="K156" s="12"/>
      <c r="L156" s="13">
        <v>45992</v>
      </c>
      <c r="M156" s="13">
        <v>46721</v>
      </c>
      <c r="N156" s="15" t="s">
        <v>115</v>
      </c>
      <c r="O156" s="14">
        <v>46508</v>
      </c>
      <c r="P156" s="15" t="s">
        <v>116</v>
      </c>
      <c r="Q156" s="156" t="s">
        <v>1140</v>
      </c>
      <c r="R156" s="29"/>
      <c r="S156" s="1" t="s">
        <v>1144</v>
      </c>
      <c r="T156" s="10" t="s">
        <v>56</v>
      </c>
    </row>
    <row r="157" spans="1:20" ht="31" x14ac:dyDescent="0.35">
      <c r="A157" s="11" t="s">
        <v>874</v>
      </c>
      <c r="B157" s="11"/>
      <c r="C157" s="11" t="s">
        <v>875</v>
      </c>
      <c r="D157" s="10" t="s">
        <v>876</v>
      </c>
      <c r="E157" s="11" t="s">
        <v>877</v>
      </c>
      <c r="F157" s="11" t="s">
        <v>878</v>
      </c>
      <c r="G157" s="11" t="s">
        <v>879</v>
      </c>
      <c r="H157" s="12">
        <v>11477</v>
      </c>
      <c r="I157" s="12">
        <v>22954</v>
      </c>
      <c r="J157" s="71">
        <v>27544.799999999999</v>
      </c>
      <c r="K157" s="12"/>
      <c r="L157" s="13">
        <v>45870</v>
      </c>
      <c r="M157" s="13">
        <v>46599</v>
      </c>
      <c r="N157" s="10" t="s">
        <v>18</v>
      </c>
      <c r="O157" s="14">
        <v>46419</v>
      </c>
      <c r="P157" s="10" t="s">
        <v>49</v>
      </c>
      <c r="Q157" s="9">
        <v>2764920</v>
      </c>
      <c r="R157" s="10" t="s">
        <v>912</v>
      </c>
      <c r="S157" s="11" t="s">
        <v>880</v>
      </c>
      <c r="T157" s="10" t="s">
        <v>56</v>
      </c>
    </row>
    <row r="158" spans="1:20" ht="31" x14ac:dyDescent="0.35">
      <c r="A158" s="11" t="s">
        <v>728</v>
      </c>
      <c r="B158" s="11"/>
      <c r="C158" s="11" t="s">
        <v>729</v>
      </c>
      <c r="D158" s="10" t="s">
        <v>701</v>
      </c>
      <c r="E158" s="11" t="s">
        <v>730</v>
      </c>
      <c r="F158" s="54" t="s">
        <v>731</v>
      </c>
      <c r="G158" s="11" t="s">
        <v>732</v>
      </c>
      <c r="H158" s="12" t="s">
        <v>55</v>
      </c>
      <c r="I158" s="12">
        <f>J158/1.2</f>
        <v>20681.599999999999</v>
      </c>
      <c r="J158" s="71">
        <v>24817.919999999998</v>
      </c>
      <c r="K158" s="12"/>
      <c r="L158" s="58">
        <v>45748</v>
      </c>
      <c r="M158" s="58">
        <v>46112</v>
      </c>
      <c r="N158" s="10" t="s">
        <v>18</v>
      </c>
      <c r="O158" s="14" t="s">
        <v>16</v>
      </c>
      <c r="P158" s="55" t="s">
        <v>284</v>
      </c>
      <c r="Q158" s="10">
        <v>3918496</v>
      </c>
      <c r="R158" s="10" t="s">
        <v>912</v>
      </c>
      <c r="S158" s="11"/>
      <c r="T158" s="10" t="s">
        <v>56</v>
      </c>
    </row>
    <row r="159" spans="1:20" ht="31" x14ac:dyDescent="0.35">
      <c r="A159" s="11" t="s">
        <v>733</v>
      </c>
      <c r="B159" s="11"/>
      <c r="C159" s="11" t="s">
        <v>734</v>
      </c>
      <c r="D159" s="10" t="s">
        <v>701</v>
      </c>
      <c r="E159" s="11" t="s">
        <v>735</v>
      </c>
      <c r="F159" s="32" t="s">
        <v>736</v>
      </c>
      <c r="G159" s="11" t="s">
        <v>737</v>
      </c>
      <c r="H159" s="12" t="s">
        <v>55</v>
      </c>
      <c r="I159" s="12">
        <f>J159/1.2</f>
        <v>5460</v>
      </c>
      <c r="J159" s="71">
        <v>6552</v>
      </c>
      <c r="K159" s="12"/>
      <c r="L159" s="58">
        <v>45748</v>
      </c>
      <c r="M159" s="58">
        <v>46112</v>
      </c>
      <c r="N159" s="10" t="s">
        <v>18</v>
      </c>
      <c r="O159" s="14" t="s">
        <v>16</v>
      </c>
      <c r="P159" s="55" t="s">
        <v>284</v>
      </c>
      <c r="Q159" s="10" t="s">
        <v>73</v>
      </c>
      <c r="R159" s="10" t="s">
        <v>912</v>
      </c>
      <c r="S159" s="11"/>
      <c r="T159" s="10" t="s">
        <v>56</v>
      </c>
    </row>
    <row r="160" spans="1:20" ht="31" x14ac:dyDescent="0.35">
      <c r="A160" s="11" t="s">
        <v>840</v>
      </c>
      <c r="B160" s="11"/>
      <c r="C160" s="11" t="s">
        <v>57</v>
      </c>
      <c r="D160" s="10" t="s">
        <v>701</v>
      </c>
      <c r="E160" s="54" t="s">
        <v>57</v>
      </c>
      <c r="F160" s="11" t="s">
        <v>738</v>
      </c>
      <c r="G160" s="11" t="s">
        <v>739</v>
      </c>
      <c r="H160" s="12" t="s">
        <v>55</v>
      </c>
      <c r="I160" s="12">
        <f>J160/1.2</f>
        <v>6325.4416666666666</v>
      </c>
      <c r="J160" s="71">
        <v>7590.53</v>
      </c>
      <c r="K160" s="12"/>
      <c r="L160" s="58">
        <v>45748</v>
      </c>
      <c r="M160" s="58">
        <v>46112</v>
      </c>
      <c r="N160" s="10" t="s">
        <v>18</v>
      </c>
      <c r="O160" s="14" t="s">
        <v>16</v>
      </c>
      <c r="P160" s="55" t="s">
        <v>284</v>
      </c>
      <c r="Q160" s="10">
        <v>4657875</v>
      </c>
      <c r="R160" s="10" t="s">
        <v>912</v>
      </c>
      <c r="S160" s="11"/>
      <c r="T160" s="10" t="s">
        <v>56</v>
      </c>
    </row>
    <row r="161" spans="1:20" ht="49.5" customHeight="1" x14ac:dyDescent="0.35">
      <c r="A161" s="11" t="s">
        <v>740</v>
      </c>
      <c r="B161" s="11"/>
      <c r="C161" s="54" t="s">
        <v>741</v>
      </c>
      <c r="D161" s="10" t="s">
        <v>701</v>
      </c>
      <c r="E161" s="54" t="s">
        <v>742</v>
      </c>
      <c r="F161" s="11" t="s">
        <v>743</v>
      </c>
      <c r="G161" s="54" t="s">
        <v>744</v>
      </c>
      <c r="H161" s="12" t="s">
        <v>55</v>
      </c>
      <c r="I161" s="12">
        <f>J161/1.2</f>
        <v>5666.666666666667</v>
      </c>
      <c r="J161" s="71">
        <v>6800</v>
      </c>
      <c r="K161" s="12"/>
      <c r="L161" s="58">
        <v>45748</v>
      </c>
      <c r="M161" s="58">
        <v>47208</v>
      </c>
      <c r="N161" s="10" t="s">
        <v>18</v>
      </c>
      <c r="O161" s="14" t="s">
        <v>16</v>
      </c>
      <c r="P161" s="55" t="s">
        <v>284</v>
      </c>
      <c r="Q161" s="67">
        <v>2174882</v>
      </c>
      <c r="R161" s="67" t="s">
        <v>912</v>
      </c>
      <c r="S161" s="11" t="s">
        <v>16</v>
      </c>
      <c r="T161" s="10" t="s">
        <v>56</v>
      </c>
    </row>
    <row r="162" spans="1:20" ht="58" x14ac:dyDescent="0.35">
      <c r="A162" s="130" t="s">
        <v>652</v>
      </c>
      <c r="B162" s="130"/>
      <c r="C162" s="130" t="s">
        <v>653</v>
      </c>
      <c r="D162" s="130" t="s">
        <v>654</v>
      </c>
      <c r="E162" s="54" t="s">
        <v>655</v>
      </c>
      <c r="F162" s="130" t="s">
        <v>656</v>
      </c>
      <c r="G162" s="130" t="s">
        <v>657</v>
      </c>
      <c r="H162" s="12"/>
      <c r="I162" s="12">
        <f>J162/1.2</f>
        <v>16744.500000000004</v>
      </c>
      <c r="J162" s="94">
        <v>20093.400000000001</v>
      </c>
      <c r="K162" s="12"/>
      <c r="L162" s="13">
        <v>45778</v>
      </c>
      <c r="M162" s="13">
        <v>46873</v>
      </c>
      <c r="N162" s="10" t="s">
        <v>16</v>
      </c>
      <c r="O162" s="14"/>
      <c r="P162" s="10" t="s">
        <v>658</v>
      </c>
      <c r="Q162" s="67">
        <v>1785381</v>
      </c>
      <c r="R162" s="67"/>
      <c r="S162" s="11" t="s">
        <v>659</v>
      </c>
      <c r="T162" s="10" t="s">
        <v>56</v>
      </c>
    </row>
    <row r="163" spans="1:20" ht="31" x14ac:dyDescent="0.35">
      <c r="A163" s="11" t="s">
        <v>930</v>
      </c>
      <c r="B163" s="11"/>
      <c r="C163" s="11" t="s">
        <v>927</v>
      </c>
      <c r="D163" s="10" t="s">
        <v>654</v>
      </c>
      <c r="E163" s="11" t="s">
        <v>928</v>
      </c>
      <c r="F163" s="11" t="s">
        <v>931</v>
      </c>
      <c r="G163" s="11" t="s">
        <v>929</v>
      </c>
      <c r="H163" s="12">
        <v>4100</v>
      </c>
      <c r="I163" s="12">
        <v>4100</v>
      </c>
      <c r="J163" s="71">
        <f>I163*1.2</f>
        <v>4920</v>
      </c>
      <c r="K163" s="12"/>
      <c r="L163" s="13">
        <v>45920</v>
      </c>
      <c r="M163" s="13">
        <v>46284</v>
      </c>
      <c r="N163" s="10"/>
      <c r="O163" s="14"/>
      <c r="P163" s="10" t="s">
        <v>284</v>
      </c>
      <c r="Q163" s="199">
        <v>2790771</v>
      </c>
      <c r="R163" s="10" t="s">
        <v>912</v>
      </c>
      <c r="S163" s="11"/>
      <c r="T163" s="10" t="s">
        <v>56</v>
      </c>
    </row>
    <row r="164" spans="1:20" ht="46.5" x14ac:dyDescent="0.35">
      <c r="A164" s="35" t="s">
        <v>1065</v>
      </c>
      <c r="B164" s="35"/>
      <c r="C164" s="35" t="s">
        <v>1066</v>
      </c>
      <c r="D164" s="30" t="s">
        <v>434</v>
      </c>
      <c r="E164" s="35" t="s">
        <v>1067</v>
      </c>
      <c r="F164" s="35" t="s">
        <v>1068</v>
      </c>
      <c r="G164" s="35" t="s">
        <v>1069</v>
      </c>
      <c r="H164" s="45">
        <v>60000</v>
      </c>
      <c r="I164" s="45">
        <v>60771.11</v>
      </c>
      <c r="J164" s="91">
        <v>72925.33</v>
      </c>
      <c r="K164" s="45"/>
      <c r="L164" s="46">
        <v>45915</v>
      </c>
      <c r="M164" s="46">
        <v>46537</v>
      </c>
      <c r="N164" s="30"/>
      <c r="O164" s="47"/>
      <c r="P164" s="30" t="s">
        <v>49</v>
      </c>
      <c r="Q164" s="30">
        <v>11619729</v>
      </c>
      <c r="R164" s="30" t="s">
        <v>912</v>
      </c>
      <c r="S164" s="35" t="s">
        <v>1070</v>
      </c>
      <c r="T164" s="30" t="s">
        <v>56</v>
      </c>
    </row>
    <row r="165" spans="1:20" ht="46.5" x14ac:dyDescent="0.35">
      <c r="A165" s="11" t="s">
        <v>1085</v>
      </c>
      <c r="B165" s="11"/>
      <c r="C165" s="11" t="s">
        <v>1086</v>
      </c>
      <c r="D165" s="10" t="s">
        <v>1001</v>
      </c>
      <c r="E165" s="11" t="s">
        <v>1087</v>
      </c>
      <c r="F165" s="11" t="s">
        <v>767</v>
      </c>
      <c r="G165" s="11" t="s">
        <v>1088</v>
      </c>
      <c r="H165" s="12"/>
      <c r="I165" s="12">
        <v>83855.42</v>
      </c>
      <c r="J165" s="190">
        <v>100626.5</v>
      </c>
      <c r="K165" s="12"/>
      <c r="L165" s="13">
        <v>45999</v>
      </c>
      <c r="M165" s="13">
        <v>46181</v>
      </c>
      <c r="N165" s="10"/>
      <c r="O165" s="14"/>
      <c r="P165" s="10" t="s">
        <v>49</v>
      </c>
      <c r="Q165" s="10">
        <v>3358898</v>
      </c>
      <c r="R165" s="10" t="s">
        <v>912</v>
      </c>
      <c r="S165" s="11" t="s">
        <v>1089</v>
      </c>
      <c r="T165" s="10" t="s">
        <v>56</v>
      </c>
    </row>
    <row r="166" spans="1:20" ht="31" x14ac:dyDescent="0.35">
      <c r="A166" s="35" t="s">
        <v>1090</v>
      </c>
      <c r="B166" s="35"/>
      <c r="C166" s="166" t="s">
        <v>1091</v>
      </c>
      <c r="D166" s="30" t="s">
        <v>876</v>
      </c>
      <c r="E166" s="35" t="s">
        <v>1092</v>
      </c>
      <c r="F166" s="35" t="s">
        <v>1093</v>
      </c>
      <c r="G166" s="35" t="s">
        <v>1094</v>
      </c>
      <c r="H166" s="45">
        <v>18697.5</v>
      </c>
      <c r="I166" s="45">
        <v>37395</v>
      </c>
      <c r="J166" s="91">
        <v>44874</v>
      </c>
      <c r="K166" s="45"/>
      <c r="L166" s="46">
        <v>46034</v>
      </c>
      <c r="M166" s="46">
        <v>46763</v>
      </c>
      <c r="N166" s="30" t="s">
        <v>18</v>
      </c>
      <c r="O166" s="47">
        <v>46569</v>
      </c>
      <c r="P166" s="30" t="s">
        <v>136</v>
      </c>
      <c r="Q166" s="30">
        <v>526923</v>
      </c>
      <c r="R166" s="30"/>
      <c r="S166" s="35" t="s">
        <v>1137</v>
      </c>
      <c r="T166" s="30" t="s">
        <v>56</v>
      </c>
    </row>
    <row r="167" spans="1:20" ht="93" x14ac:dyDescent="0.35">
      <c r="A167" s="11" t="s">
        <v>1095</v>
      </c>
      <c r="B167" s="11"/>
      <c r="C167" s="11" t="s">
        <v>1096</v>
      </c>
      <c r="D167" s="10" t="s">
        <v>833</v>
      </c>
      <c r="E167" s="11" t="s">
        <v>1097</v>
      </c>
      <c r="F167" s="11" t="s">
        <v>1098</v>
      </c>
      <c r="G167" s="11" t="s">
        <v>1099</v>
      </c>
      <c r="H167" s="181">
        <v>4750</v>
      </c>
      <c r="I167" s="181">
        <v>14250</v>
      </c>
      <c r="J167" s="71">
        <v>17100</v>
      </c>
      <c r="K167" s="12"/>
      <c r="L167" s="13">
        <v>46054</v>
      </c>
      <c r="M167" s="13">
        <v>47149</v>
      </c>
      <c r="N167" s="10"/>
      <c r="O167" s="14"/>
      <c r="P167" s="10" t="s">
        <v>49</v>
      </c>
      <c r="Q167" s="29">
        <v>4785688</v>
      </c>
      <c r="R167" s="10" t="s">
        <v>912</v>
      </c>
      <c r="S167" s="3" t="s">
        <v>1100</v>
      </c>
      <c r="T167" s="10" t="s">
        <v>56</v>
      </c>
    </row>
    <row r="168" spans="1:20" ht="31" x14ac:dyDescent="0.35">
      <c r="A168" s="11" t="s">
        <v>1109</v>
      </c>
      <c r="B168" s="11"/>
      <c r="C168" s="11" t="s">
        <v>1110</v>
      </c>
      <c r="D168" s="10" t="s">
        <v>765</v>
      </c>
      <c r="E168" s="11" t="s">
        <v>1111</v>
      </c>
      <c r="F168" s="11" t="s">
        <v>648</v>
      </c>
      <c r="G168" s="11" t="s">
        <v>1112</v>
      </c>
      <c r="H168" s="12"/>
      <c r="I168" s="12">
        <v>5385995.5800000001</v>
      </c>
      <c r="J168" s="71">
        <v>6463194.7000000002</v>
      </c>
      <c r="K168" s="12"/>
      <c r="L168" s="13">
        <v>46203</v>
      </c>
      <c r="M168" s="13">
        <v>46282</v>
      </c>
      <c r="N168" s="10"/>
      <c r="O168" s="14"/>
      <c r="P168" s="10" t="s">
        <v>49</v>
      </c>
      <c r="Q168" s="10">
        <v>974600</v>
      </c>
      <c r="R168" s="10"/>
      <c r="S168" s="11"/>
      <c r="T168" s="10" t="s">
        <v>56</v>
      </c>
    </row>
    <row r="169" spans="1:20" ht="46.5" customHeight="1" x14ac:dyDescent="0.25">
      <c r="A169" s="11" t="s">
        <v>1121</v>
      </c>
      <c r="B169" s="11"/>
      <c r="C169" s="11" t="s">
        <v>1124</v>
      </c>
      <c r="D169" s="10" t="s">
        <v>674</v>
      </c>
      <c r="E169" s="11" t="s">
        <v>1127</v>
      </c>
      <c r="F169" s="11" t="s">
        <v>541</v>
      </c>
      <c r="G169" s="152" t="s">
        <v>1133</v>
      </c>
      <c r="H169" s="12" t="s">
        <v>55</v>
      </c>
      <c r="I169" s="12">
        <v>184000</v>
      </c>
      <c r="J169" s="71">
        <v>220800</v>
      </c>
      <c r="K169" s="12"/>
      <c r="L169" s="13">
        <v>46054</v>
      </c>
      <c r="M169" s="13">
        <v>46783</v>
      </c>
      <c r="N169" s="10" t="s">
        <v>1132</v>
      </c>
      <c r="O169" s="14" t="s">
        <v>164</v>
      </c>
      <c r="P169" s="10" t="s">
        <v>439</v>
      </c>
      <c r="Q169" s="153">
        <v>6662275</v>
      </c>
      <c r="R169" s="10" t="s">
        <v>912</v>
      </c>
      <c r="S169" s="11" t="s">
        <v>16</v>
      </c>
      <c r="T169" s="10" t="s">
        <v>56</v>
      </c>
    </row>
    <row r="170" spans="1:20" ht="46.5" customHeight="1" x14ac:dyDescent="0.25">
      <c r="A170" s="11" t="s">
        <v>1122</v>
      </c>
      <c r="B170" s="11"/>
      <c r="C170" s="11" t="s">
        <v>1125</v>
      </c>
      <c r="D170" s="10" t="s">
        <v>674</v>
      </c>
      <c r="E170" s="11" t="s">
        <v>1128</v>
      </c>
      <c r="F170" s="11" t="s">
        <v>1130</v>
      </c>
      <c r="G170" s="154" t="s">
        <v>1134</v>
      </c>
      <c r="H170" s="12" t="s">
        <v>55</v>
      </c>
      <c r="I170" s="12">
        <v>170999</v>
      </c>
      <c r="J170" s="71">
        <v>205198.8</v>
      </c>
      <c r="K170" s="12"/>
      <c r="L170" s="13">
        <v>46054</v>
      </c>
      <c r="M170" s="13">
        <v>46783</v>
      </c>
      <c r="N170" s="10" t="s">
        <v>1132</v>
      </c>
      <c r="O170" s="14" t="s">
        <v>164</v>
      </c>
      <c r="P170" s="10" t="s">
        <v>439</v>
      </c>
      <c r="Q170" s="153">
        <v>7563719</v>
      </c>
      <c r="R170" s="10" t="s">
        <v>912</v>
      </c>
      <c r="S170" s="11" t="s">
        <v>167</v>
      </c>
      <c r="T170" s="10" t="s">
        <v>56</v>
      </c>
    </row>
    <row r="171" spans="1:20" ht="31" x14ac:dyDescent="0.35">
      <c r="A171" s="11" t="s">
        <v>1123</v>
      </c>
      <c r="B171" s="11"/>
      <c r="C171" s="11" t="s">
        <v>1126</v>
      </c>
      <c r="D171" s="10" t="s">
        <v>674</v>
      </c>
      <c r="E171" s="11" t="s">
        <v>1129</v>
      </c>
      <c r="F171" s="11" t="s">
        <v>1131</v>
      </c>
      <c r="G171" s="155" t="s">
        <v>1135</v>
      </c>
      <c r="H171" s="12" t="s">
        <v>55</v>
      </c>
      <c r="I171" s="12">
        <v>63423.92</v>
      </c>
      <c r="J171" s="71">
        <v>76108.7</v>
      </c>
      <c r="K171" s="12"/>
      <c r="L171" s="13">
        <v>46054</v>
      </c>
      <c r="M171" s="13">
        <v>46419</v>
      </c>
      <c r="N171" s="10" t="s">
        <v>18</v>
      </c>
      <c r="O171" s="14" t="s">
        <v>164</v>
      </c>
      <c r="P171" s="10" t="s">
        <v>439</v>
      </c>
      <c r="Q171" s="152">
        <v>7458632</v>
      </c>
      <c r="R171" s="10" t="s">
        <v>912</v>
      </c>
      <c r="S171" s="11" t="s">
        <v>167</v>
      </c>
      <c r="T171" s="10" t="s">
        <v>56</v>
      </c>
    </row>
    <row r="172" spans="1:20" ht="46.5" x14ac:dyDescent="0.35">
      <c r="A172" s="11" t="s">
        <v>400</v>
      </c>
      <c r="B172" s="11"/>
      <c r="C172" s="11" t="s">
        <v>401</v>
      </c>
      <c r="D172" s="44" t="s">
        <v>567</v>
      </c>
      <c r="E172" s="11" t="s">
        <v>402</v>
      </c>
      <c r="F172" s="11" t="s">
        <v>403</v>
      </c>
      <c r="G172" s="11" t="s">
        <v>404</v>
      </c>
      <c r="H172" s="12">
        <v>15245</v>
      </c>
      <c r="I172" s="12">
        <f t="shared" ref="I172:I180" si="7">J172/1.2</f>
        <v>38112.5</v>
      </c>
      <c r="J172" s="87">
        <v>45735</v>
      </c>
      <c r="K172" s="12"/>
      <c r="L172" s="24">
        <v>44935</v>
      </c>
      <c r="M172" s="24" t="s">
        <v>405</v>
      </c>
      <c r="N172" s="10" t="s">
        <v>18</v>
      </c>
      <c r="O172" s="14" t="s">
        <v>16</v>
      </c>
      <c r="P172" s="10" t="s">
        <v>34</v>
      </c>
      <c r="Q172" s="118" t="s">
        <v>711</v>
      </c>
      <c r="R172" s="118" t="s">
        <v>912</v>
      </c>
      <c r="S172" s="11"/>
      <c r="T172" s="10" t="s">
        <v>498</v>
      </c>
    </row>
    <row r="173" spans="1:20" ht="62" x14ac:dyDescent="0.35">
      <c r="A173" s="51" t="s">
        <v>351</v>
      </c>
      <c r="B173" s="51"/>
      <c r="C173" s="20" t="s">
        <v>352</v>
      </c>
      <c r="D173" s="44" t="s">
        <v>567</v>
      </c>
      <c r="E173" s="11" t="s">
        <v>353</v>
      </c>
      <c r="F173" s="59" t="s">
        <v>354</v>
      </c>
      <c r="G173" s="20" t="s">
        <v>355</v>
      </c>
      <c r="H173" s="23" t="s">
        <v>16</v>
      </c>
      <c r="I173" s="12">
        <f t="shared" si="7"/>
        <v>25040</v>
      </c>
      <c r="J173" s="86">
        <v>30048</v>
      </c>
      <c r="K173" s="15"/>
      <c r="L173" s="21">
        <v>45017</v>
      </c>
      <c r="M173" s="21">
        <v>46112</v>
      </c>
      <c r="N173" s="15" t="s">
        <v>18</v>
      </c>
      <c r="O173" s="15" t="s">
        <v>356</v>
      </c>
      <c r="P173" s="15" t="s">
        <v>34</v>
      </c>
      <c r="Q173" s="10" t="s">
        <v>357</v>
      </c>
      <c r="R173" s="10" t="s">
        <v>912</v>
      </c>
      <c r="S173" s="20"/>
      <c r="T173" s="10" t="s">
        <v>498</v>
      </c>
    </row>
    <row r="174" spans="1:20" ht="46.5" x14ac:dyDescent="0.35">
      <c r="A174" s="157" t="s">
        <v>189</v>
      </c>
      <c r="B174" s="157"/>
      <c r="C174" s="157" t="s">
        <v>190</v>
      </c>
      <c r="D174" s="167" t="s">
        <v>457</v>
      </c>
      <c r="E174" s="157" t="s">
        <v>191</v>
      </c>
      <c r="F174" s="157" t="s">
        <v>192</v>
      </c>
      <c r="G174" s="157" t="s">
        <v>193</v>
      </c>
      <c r="H174" s="180"/>
      <c r="I174" s="70">
        <f t="shared" si="7"/>
        <v>461321.66666666669</v>
      </c>
      <c r="J174" s="183">
        <v>553586</v>
      </c>
      <c r="K174" s="167"/>
      <c r="L174" s="192">
        <v>45017</v>
      </c>
      <c r="M174" s="192">
        <v>46813</v>
      </c>
      <c r="N174" s="167"/>
      <c r="O174" s="167"/>
      <c r="P174" s="167" t="s">
        <v>34</v>
      </c>
      <c r="Q174" s="197" t="s">
        <v>194</v>
      </c>
      <c r="R174" s="197"/>
      <c r="S174" s="157"/>
      <c r="T174" s="167" t="s">
        <v>498</v>
      </c>
    </row>
    <row r="175" spans="1:20" ht="46.5" x14ac:dyDescent="0.35">
      <c r="A175" s="51" t="s">
        <v>168</v>
      </c>
      <c r="B175" s="51"/>
      <c r="C175" s="20" t="s">
        <v>169</v>
      </c>
      <c r="D175" s="44" t="s">
        <v>567</v>
      </c>
      <c r="E175" s="11" t="s">
        <v>170</v>
      </c>
      <c r="F175" s="59" t="s">
        <v>171</v>
      </c>
      <c r="G175" s="20" t="s">
        <v>172</v>
      </c>
      <c r="H175" s="23"/>
      <c r="I175" s="12">
        <f t="shared" si="7"/>
        <v>53915.625</v>
      </c>
      <c r="J175" s="86">
        <v>64698.75</v>
      </c>
      <c r="K175" s="15"/>
      <c r="L175" s="21">
        <v>45017</v>
      </c>
      <c r="M175" s="21">
        <v>46112</v>
      </c>
      <c r="N175" s="15" t="s">
        <v>18</v>
      </c>
      <c r="O175" s="15" t="s">
        <v>16</v>
      </c>
      <c r="P175" s="15" t="s">
        <v>34</v>
      </c>
      <c r="Q175" s="15">
        <v>4123832</v>
      </c>
      <c r="R175" s="15" t="s">
        <v>912</v>
      </c>
      <c r="S175" s="20"/>
      <c r="T175" s="10" t="s">
        <v>121</v>
      </c>
    </row>
    <row r="176" spans="1:20" ht="62" x14ac:dyDescent="0.35">
      <c r="A176" s="11" t="s">
        <v>433</v>
      </c>
      <c r="B176" s="11"/>
      <c r="C176" s="11" t="s">
        <v>533</v>
      </c>
      <c r="D176" s="10" t="s">
        <v>701</v>
      </c>
      <c r="E176" s="11" t="s">
        <v>534</v>
      </c>
      <c r="F176" s="11" t="s">
        <v>535</v>
      </c>
      <c r="G176" s="11" t="s">
        <v>536</v>
      </c>
      <c r="H176" s="12" t="s">
        <v>55</v>
      </c>
      <c r="I176" s="12">
        <f t="shared" si="7"/>
        <v>2398353.4916666667</v>
      </c>
      <c r="J176" s="71">
        <v>2878024.19</v>
      </c>
      <c r="K176" s="12"/>
      <c r="L176" s="13">
        <v>45294</v>
      </c>
      <c r="M176" s="13">
        <v>47208</v>
      </c>
      <c r="N176" s="10" t="s">
        <v>23</v>
      </c>
      <c r="O176" s="14">
        <v>46477</v>
      </c>
      <c r="P176" s="10" t="s">
        <v>467</v>
      </c>
      <c r="Q176" s="10">
        <v>2538645</v>
      </c>
      <c r="R176" s="10" t="s">
        <v>912</v>
      </c>
      <c r="S176" s="11" t="s">
        <v>16</v>
      </c>
      <c r="T176" s="10" t="s">
        <v>121</v>
      </c>
    </row>
    <row r="177" spans="1:20" ht="139.5" x14ac:dyDescent="0.35">
      <c r="A177" s="11" t="s">
        <v>641</v>
      </c>
      <c r="B177" s="11"/>
      <c r="C177" s="11" t="s">
        <v>642</v>
      </c>
      <c r="D177" s="10" t="s">
        <v>820</v>
      </c>
      <c r="E177" s="11" t="s">
        <v>703</v>
      </c>
      <c r="F177" s="11" t="s">
        <v>704</v>
      </c>
      <c r="G177" s="11" t="s">
        <v>705</v>
      </c>
      <c r="H177" s="12" t="s">
        <v>16</v>
      </c>
      <c r="I177" s="12">
        <f t="shared" si="7"/>
        <v>1773090.4583333333</v>
      </c>
      <c r="J177" s="71">
        <v>2127708.5499999998</v>
      </c>
      <c r="K177" s="12"/>
      <c r="L177" s="13">
        <v>45663</v>
      </c>
      <c r="M177" s="13">
        <v>45991</v>
      </c>
      <c r="N177" s="10" t="s">
        <v>18</v>
      </c>
      <c r="O177" s="14" t="s">
        <v>16</v>
      </c>
      <c r="P177" s="10" t="s">
        <v>706</v>
      </c>
      <c r="Q177" s="10">
        <v>6294877</v>
      </c>
      <c r="R177" s="10" t="s">
        <v>912</v>
      </c>
      <c r="S177" s="11" t="s">
        <v>707</v>
      </c>
      <c r="T177" s="10" t="s">
        <v>121</v>
      </c>
    </row>
    <row r="178" spans="1:20" ht="31" x14ac:dyDescent="0.35">
      <c r="A178" s="69"/>
      <c r="B178" s="69"/>
      <c r="C178" s="69" t="s">
        <v>480</v>
      </c>
      <c r="D178" s="33" t="s">
        <v>481</v>
      </c>
      <c r="E178" s="69" t="s">
        <v>477</v>
      </c>
      <c r="F178" s="69" t="s">
        <v>473</v>
      </c>
      <c r="G178" s="69" t="s">
        <v>478</v>
      </c>
      <c r="H178" s="70"/>
      <c r="I178" s="70">
        <f t="shared" si="7"/>
        <v>223935.83333333334</v>
      </c>
      <c r="J178" s="125">
        <v>268723</v>
      </c>
      <c r="K178" s="70"/>
      <c r="L178" s="126">
        <v>44652</v>
      </c>
      <c r="M178" s="126">
        <v>46112</v>
      </c>
      <c r="N178" s="33"/>
      <c r="O178" s="127">
        <v>46112</v>
      </c>
      <c r="P178" s="33" t="s">
        <v>479</v>
      </c>
      <c r="Q178" s="33">
        <v>3861209</v>
      </c>
      <c r="R178" s="33" t="s">
        <v>913</v>
      </c>
      <c r="S178" s="69"/>
      <c r="T178" s="33" t="s">
        <v>121</v>
      </c>
    </row>
    <row r="179" spans="1:20" ht="62" x14ac:dyDescent="0.35">
      <c r="C179" s="39" t="s">
        <v>837</v>
      </c>
      <c r="D179" s="9" t="s">
        <v>481</v>
      </c>
      <c r="E179" s="39" t="s">
        <v>838</v>
      </c>
      <c r="F179" s="39" t="s">
        <v>839</v>
      </c>
      <c r="G179" s="39" t="s">
        <v>482</v>
      </c>
      <c r="I179" s="48">
        <f t="shared" si="7"/>
        <v>118593.33333333334</v>
      </c>
      <c r="J179" s="95">
        <v>142312</v>
      </c>
      <c r="L179" s="49">
        <v>45383</v>
      </c>
      <c r="M179" s="49">
        <v>46112</v>
      </c>
      <c r="O179" s="50">
        <v>46112</v>
      </c>
      <c r="P179" s="9" t="s">
        <v>479</v>
      </c>
      <c r="Q179" s="9">
        <v>3318404</v>
      </c>
      <c r="R179" s="9" t="s">
        <v>913</v>
      </c>
      <c r="T179" s="9" t="s">
        <v>121</v>
      </c>
    </row>
    <row r="180" spans="1:20" ht="62" x14ac:dyDescent="0.35">
      <c r="C180" s="39" t="s">
        <v>483</v>
      </c>
      <c r="D180" s="9" t="s">
        <v>481</v>
      </c>
      <c r="E180" s="39" t="s">
        <v>487</v>
      </c>
      <c r="F180" s="39" t="s">
        <v>475</v>
      </c>
      <c r="G180" s="39" t="s">
        <v>482</v>
      </c>
      <c r="I180" s="48">
        <f t="shared" si="7"/>
        <v>365200</v>
      </c>
      <c r="J180" s="95">
        <v>438240</v>
      </c>
      <c r="L180" s="49">
        <v>44652</v>
      </c>
      <c r="M180" s="49">
        <v>46112</v>
      </c>
      <c r="O180" s="50">
        <v>45808</v>
      </c>
      <c r="P180" s="9" t="s">
        <v>479</v>
      </c>
      <c r="Q180" s="9">
        <v>3318404</v>
      </c>
      <c r="R180" s="9" t="s">
        <v>913</v>
      </c>
      <c r="T180" s="9" t="s">
        <v>121</v>
      </c>
    </row>
    <row r="181" spans="1:20" ht="62" x14ac:dyDescent="0.35">
      <c r="C181" s="39" t="s">
        <v>484</v>
      </c>
      <c r="D181" s="9" t="s">
        <v>481</v>
      </c>
      <c r="E181" s="39" t="s">
        <v>491</v>
      </c>
      <c r="F181" s="39" t="s">
        <v>476</v>
      </c>
      <c r="G181" s="39" t="s">
        <v>482</v>
      </c>
      <c r="I181" s="48">
        <v>144161.26999999999</v>
      </c>
      <c r="L181" s="49">
        <v>45125</v>
      </c>
      <c r="M181" s="49">
        <v>46112</v>
      </c>
      <c r="O181" s="50">
        <v>46112</v>
      </c>
      <c r="P181" s="9" t="s">
        <v>479</v>
      </c>
      <c r="Q181" s="9">
        <v>3318404</v>
      </c>
      <c r="R181" s="9" t="s">
        <v>913</v>
      </c>
      <c r="T181" s="9" t="s">
        <v>121</v>
      </c>
    </row>
    <row r="182" spans="1:20" ht="62" x14ac:dyDescent="0.35">
      <c r="C182" s="39" t="s">
        <v>1103</v>
      </c>
      <c r="D182" s="9" t="s">
        <v>481</v>
      </c>
      <c r="E182" s="39" t="s">
        <v>486</v>
      </c>
      <c r="F182" s="39" t="s">
        <v>474</v>
      </c>
      <c r="G182" s="39" t="s">
        <v>485</v>
      </c>
      <c r="I182" s="48">
        <f t="shared" ref="I182:I188" si="8">J182/1.2</f>
        <v>66666.666666666672</v>
      </c>
      <c r="J182" s="95">
        <v>80000</v>
      </c>
      <c r="L182" s="49">
        <v>44652</v>
      </c>
      <c r="M182" s="49">
        <v>46112</v>
      </c>
      <c r="P182" s="9" t="s">
        <v>479</v>
      </c>
      <c r="Q182" s="9">
        <v>1054086</v>
      </c>
      <c r="T182" s="9" t="s">
        <v>121</v>
      </c>
    </row>
    <row r="183" spans="1:20" ht="77.5" x14ac:dyDescent="0.35">
      <c r="C183" s="39" t="s">
        <v>488</v>
      </c>
      <c r="D183" s="9" t="s">
        <v>481</v>
      </c>
      <c r="E183" s="39" t="s">
        <v>489</v>
      </c>
      <c r="F183" s="39" t="s">
        <v>923</v>
      </c>
      <c r="G183" s="39" t="s">
        <v>490</v>
      </c>
      <c r="I183" s="48">
        <f t="shared" si="8"/>
        <v>40579.166666666672</v>
      </c>
      <c r="J183" s="95">
        <v>48695</v>
      </c>
      <c r="L183" s="49">
        <v>44743</v>
      </c>
      <c r="M183" s="49">
        <v>46112</v>
      </c>
      <c r="O183" s="50">
        <v>45443</v>
      </c>
      <c r="P183" s="9" t="s">
        <v>479</v>
      </c>
      <c r="Q183" s="9" t="s">
        <v>492</v>
      </c>
      <c r="R183" s="9" t="s">
        <v>913</v>
      </c>
      <c r="T183" s="9" t="s">
        <v>121</v>
      </c>
    </row>
    <row r="184" spans="1:20" ht="46.5" x14ac:dyDescent="0.35">
      <c r="A184" s="39" t="s">
        <v>752</v>
      </c>
      <c r="C184" s="39" t="s">
        <v>753</v>
      </c>
      <c r="D184" s="9" t="s">
        <v>754</v>
      </c>
      <c r="E184" s="39" t="s">
        <v>755</v>
      </c>
      <c r="F184" s="39" t="s">
        <v>756</v>
      </c>
      <c r="G184" s="39" t="s">
        <v>757</v>
      </c>
      <c r="I184" s="48">
        <f t="shared" si="8"/>
        <v>83333.333333333343</v>
      </c>
      <c r="J184" s="95">
        <v>100000</v>
      </c>
      <c r="L184" s="137">
        <v>45607</v>
      </c>
      <c r="M184" s="137">
        <v>46113</v>
      </c>
      <c r="N184" s="9" t="s">
        <v>778</v>
      </c>
      <c r="O184" s="50">
        <v>45796</v>
      </c>
      <c r="P184" s="9" t="s">
        <v>49</v>
      </c>
      <c r="Q184" s="9">
        <v>5020374</v>
      </c>
      <c r="R184" s="9" t="s">
        <v>912</v>
      </c>
      <c r="S184" s="39" t="s">
        <v>811</v>
      </c>
      <c r="T184" s="9" t="s">
        <v>121</v>
      </c>
    </row>
    <row r="185" spans="1:20" ht="62" x14ac:dyDescent="0.35">
      <c r="C185" s="39" t="s">
        <v>559</v>
      </c>
      <c r="D185" s="75" t="s">
        <v>104</v>
      </c>
      <c r="E185" s="39" t="s">
        <v>410</v>
      </c>
      <c r="F185" s="39" t="s">
        <v>411</v>
      </c>
      <c r="G185" s="39" t="s">
        <v>412</v>
      </c>
      <c r="H185" s="48" t="s">
        <v>558</v>
      </c>
      <c r="I185" s="48">
        <f t="shared" si="8"/>
        <v>36731.666666666672</v>
      </c>
      <c r="J185" s="95">
        <v>44078</v>
      </c>
      <c r="L185" s="49">
        <v>45383</v>
      </c>
      <c r="M185" s="143">
        <v>46477</v>
      </c>
      <c r="Q185" s="9" t="s">
        <v>413</v>
      </c>
      <c r="T185" s="136" t="s">
        <v>121</v>
      </c>
    </row>
    <row r="186" spans="1:20" ht="46.5" x14ac:dyDescent="0.35">
      <c r="A186" s="9" t="s">
        <v>28</v>
      </c>
      <c r="B186" s="9"/>
      <c r="C186" s="165" t="s">
        <v>132</v>
      </c>
      <c r="D186" s="173" t="s">
        <v>431</v>
      </c>
      <c r="E186" s="165" t="s">
        <v>133</v>
      </c>
      <c r="F186" s="48" t="s">
        <v>134</v>
      </c>
      <c r="G186" s="179" t="s">
        <v>712</v>
      </c>
      <c r="H186" s="48">
        <v>9675</v>
      </c>
      <c r="I186" s="48">
        <f t="shared" si="8"/>
        <v>24187.5</v>
      </c>
      <c r="J186" s="191">
        <v>29025</v>
      </c>
      <c r="K186" s="49"/>
      <c r="L186" s="194">
        <v>45146</v>
      </c>
      <c r="M186" s="50">
        <v>46241</v>
      </c>
      <c r="O186" s="9"/>
      <c r="P186" s="9" t="s">
        <v>136</v>
      </c>
      <c r="Q186" s="204">
        <v>12398055</v>
      </c>
      <c r="R186" s="204" t="s">
        <v>912</v>
      </c>
      <c r="T186" s="9" t="s">
        <v>121</v>
      </c>
    </row>
    <row r="187" spans="1:20" ht="31" x14ac:dyDescent="0.35">
      <c r="A187" s="39">
        <v>572755</v>
      </c>
      <c r="C187" s="39" t="s">
        <v>827</v>
      </c>
      <c r="D187" s="9" t="s">
        <v>828</v>
      </c>
      <c r="E187" s="39" t="s">
        <v>829</v>
      </c>
      <c r="F187" s="39" t="s">
        <v>830</v>
      </c>
      <c r="G187" s="39" t="s">
        <v>831</v>
      </c>
      <c r="I187" s="48">
        <f t="shared" si="8"/>
        <v>23190</v>
      </c>
      <c r="J187" s="95">
        <v>27828</v>
      </c>
      <c r="L187" s="49">
        <v>45839</v>
      </c>
      <c r="M187" s="49">
        <v>46204</v>
      </c>
      <c r="P187" s="9" t="s">
        <v>284</v>
      </c>
      <c r="Q187" s="9">
        <v>6865896</v>
      </c>
      <c r="R187" s="9" t="s">
        <v>912</v>
      </c>
      <c r="T187" s="9" t="s">
        <v>121</v>
      </c>
    </row>
    <row r="188" spans="1:20" ht="62" x14ac:dyDescent="0.35">
      <c r="A188" s="39" t="s">
        <v>843</v>
      </c>
      <c r="C188" s="39" t="s">
        <v>844</v>
      </c>
      <c r="D188" s="9" t="s">
        <v>434</v>
      </c>
      <c r="E188" s="39" t="s">
        <v>845</v>
      </c>
      <c r="F188" s="39" t="s">
        <v>846</v>
      </c>
      <c r="G188" s="39" t="s">
        <v>847</v>
      </c>
      <c r="I188" s="48">
        <f t="shared" si="8"/>
        <v>172500</v>
      </c>
      <c r="J188" s="95">
        <v>207000</v>
      </c>
      <c r="L188" s="49">
        <v>45845</v>
      </c>
      <c r="M188" s="143">
        <v>45991</v>
      </c>
      <c r="P188" s="9" t="s">
        <v>284</v>
      </c>
      <c r="Q188" s="9">
        <v>2204085</v>
      </c>
      <c r="T188" s="136" t="s">
        <v>121</v>
      </c>
    </row>
    <row r="189" spans="1:20" ht="31" x14ac:dyDescent="0.35">
      <c r="A189" s="39" t="s">
        <v>964</v>
      </c>
      <c r="C189" s="39" t="s">
        <v>965</v>
      </c>
      <c r="D189" s="9" t="s">
        <v>547</v>
      </c>
      <c r="E189" s="39" t="s">
        <v>966</v>
      </c>
      <c r="F189" s="39" t="s">
        <v>967</v>
      </c>
      <c r="G189" s="39" t="s">
        <v>968</v>
      </c>
      <c r="H189" s="48">
        <v>86400</v>
      </c>
      <c r="I189" s="48">
        <v>144000</v>
      </c>
      <c r="J189" s="95">
        <v>172800</v>
      </c>
      <c r="L189" s="49">
        <v>45355</v>
      </c>
      <c r="M189" s="49">
        <v>46112</v>
      </c>
      <c r="P189" s="9" t="s">
        <v>284</v>
      </c>
      <c r="Q189" s="138">
        <v>5020374</v>
      </c>
      <c r="R189" s="9" t="s">
        <v>912</v>
      </c>
      <c r="T189" s="9" t="s">
        <v>121</v>
      </c>
    </row>
    <row r="190" spans="1:20" ht="46.5" x14ac:dyDescent="0.35">
      <c r="A190" s="39" t="s">
        <v>1061</v>
      </c>
      <c r="C190" s="39" t="s">
        <v>1062</v>
      </c>
      <c r="D190" s="9" t="s">
        <v>567</v>
      </c>
      <c r="E190" s="39" t="s">
        <v>1062</v>
      </c>
      <c r="F190" s="39" t="s">
        <v>1063</v>
      </c>
      <c r="G190" s="39" t="s">
        <v>1064</v>
      </c>
      <c r="I190" s="48">
        <v>8062.22</v>
      </c>
      <c r="J190" s="95">
        <v>9674.67</v>
      </c>
      <c r="L190" s="49">
        <v>45975</v>
      </c>
      <c r="M190" s="49">
        <v>46112</v>
      </c>
      <c r="P190" s="9" t="s">
        <v>284</v>
      </c>
      <c r="Q190" s="9">
        <v>3359561</v>
      </c>
      <c r="R190" s="9" t="s">
        <v>912</v>
      </c>
      <c r="S190" s="39" t="s">
        <v>680</v>
      </c>
      <c r="T190" s="9" t="s">
        <v>121</v>
      </c>
    </row>
    <row r="191" spans="1:20" ht="72.5" x14ac:dyDescent="0.35">
      <c r="A191" s="100" t="s">
        <v>797</v>
      </c>
      <c r="B191" s="100"/>
      <c r="C191" s="100" t="s">
        <v>798</v>
      </c>
      <c r="D191" s="136" t="s">
        <v>567</v>
      </c>
      <c r="E191" s="100" t="s">
        <v>799</v>
      </c>
      <c r="I191" s="48">
        <f>J191/1.2</f>
        <v>20000</v>
      </c>
      <c r="J191" s="110">
        <v>24000</v>
      </c>
      <c r="L191" s="137">
        <v>45905</v>
      </c>
      <c r="M191" s="137">
        <v>45982</v>
      </c>
      <c r="P191" s="136" t="s">
        <v>439</v>
      </c>
      <c r="S191" s="100" t="s">
        <v>800</v>
      </c>
      <c r="T191" s="9" t="s">
        <v>121</v>
      </c>
    </row>
    <row r="192" spans="1:20" ht="46.5" x14ac:dyDescent="0.35">
      <c r="A192" s="39" t="s">
        <v>1074</v>
      </c>
      <c r="C192" s="39" t="s">
        <v>1075</v>
      </c>
      <c r="D192" s="9" t="s">
        <v>434</v>
      </c>
      <c r="E192" s="39" t="s">
        <v>1076</v>
      </c>
      <c r="F192" s="39" t="s">
        <v>1077</v>
      </c>
      <c r="G192" s="39" t="s">
        <v>1078</v>
      </c>
      <c r="I192" s="48">
        <v>22944</v>
      </c>
      <c r="J192" s="95">
        <v>27532.799999999999</v>
      </c>
      <c r="L192" s="49">
        <v>45989</v>
      </c>
      <c r="M192" s="143">
        <v>46112</v>
      </c>
      <c r="P192" s="9" t="s">
        <v>136</v>
      </c>
      <c r="Q192" s="9">
        <v>4464243</v>
      </c>
      <c r="S192" s="39" t="s">
        <v>1079</v>
      </c>
      <c r="T192" s="9" t="s">
        <v>121</v>
      </c>
    </row>
    <row r="193" spans="1:20" ht="46.5" x14ac:dyDescent="0.35">
      <c r="A193" s="11" t="s">
        <v>1080</v>
      </c>
      <c r="B193" s="11"/>
      <c r="C193" s="11" t="s">
        <v>1081</v>
      </c>
      <c r="D193" s="10" t="s">
        <v>434</v>
      </c>
      <c r="E193" s="11" t="s">
        <v>1082</v>
      </c>
      <c r="F193" s="11" t="s">
        <v>1083</v>
      </c>
      <c r="G193" s="11" t="s">
        <v>1084</v>
      </c>
      <c r="H193" s="12">
        <v>7680</v>
      </c>
      <c r="I193" s="12">
        <v>6400</v>
      </c>
      <c r="J193" s="71">
        <v>7680</v>
      </c>
      <c r="K193" s="12"/>
      <c r="L193" s="13">
        <v>46008</v>
      </c>
      <c r="M193" s="13">
        <v>46082</v>
      </c>
      <c r="N193" s="10"/>
      <c r="O193" s="14"/>
      <c r="P193" s="10" t="s">
        <v>136</v>
      </c>
      <c r="Q193" s="10">
        <v>7309324</v>
      </c>
      <c r="R193" s="10" t="s">
        <v>912</v>
      </c>
      <c r="S193" s="11"/>
      <c r="T193" s="10" t="s">
        <v>121</v>
      </c>
    </row>
    <row r="194" spans="1:20" ht="62" x14ac:dyDescent="0.35">
      <c r="A194" s="101" t="s">
        <v>667</v>
      </c>
      <c r="B194" s="101"/>
      <c r="C194" s="39" t="s">
        <v>668</v>
      </c>
      <c r="D194" s="140" t="s">
        <v>567</v>
      </c>
      <c r="E194" s="39" t="s">
        <v>669</v>
      </c>
      <c r="I194" s="48">
        <f>J194/1.2</f>
        <v>0</v>
      </c>
      <c r="L194" s="49">
        <v>45628</v>
      </c>
      <c r="M194" s="49">
        <v>46295</v>
      </c>
      <c r="P194" s="9" t="s">
        <v>49</v>
      </c>
      <c r="S194" s="142" t="s">
        <v>671</v>
      </c>
      <c r="T194" s="9" t="s">
        <v>432</v>
      </c>
    </row>
    <row r="195" spans="1:20" ht="62" x14ac:dyDescent="0.35">
      <c r="A195" s="101" t="s">
        <v>672</v>
      </c>
      <c r="B195" s="101"/>
      <c r="C195" s="39" t="s">
        <v>673</v>
      </c>
      <c r="D195" s="140" t="s">
        <v>567</v>
      </c>
      <c r="E195" s="39" t="s">
        <v>669</v>
      </c>
      <c r="I195" s="48">
        <f>J195/1.2</f>
        <v>0</v>
      </c>
      <c r="L195" s="49">
        <v>45628</v>
      </c>
      <c r="M195" s="49">
        <v>46295</v>
      </c>
      <c r="P195" s="9" t="s">
        <v>49</v>
      </c>
      <c r="S195" s="39" t="s">
        <v>670</v>
      </c>
      <c r="T195" s="9" t="s">
        <v>432</v>
      </c>
    </row>
    <row r="196" spans="1:20" ht="58" x14ac:dyDescent="0.35">
      <c r="A196" s="100" t="s">
        <v>801</v>
      </c>
      <c r="B196" s="100"/>
      <c r="C196" s="100" t="s">
        <v>802</v>
      </c>
      <c r="D196" s="136" t="s">
        <v>567</v>
      </c>
      <c r="E196" s="100" t="s">
        <v>803</v>
      </c>
      <c r="L196" s="137">
        <v>45824</v>
      </c>
      <c r="M196" s="137">
        <v>45884</v>
      </c>
      <c r="P196" s="136" t="s">
        <v>49</v>
      </c>
      <c r="S196" s="101" t="s">
        <v>804</v>
      </c>
      <c r="T196" s="9" t="s">
        <v>432</v>
      </c>
    </row>
    <row r="197" spans="1:20" ht="72.5" x14ac:dyDescent="0.35">
      <c r="A197" s="54" t="s">
        <v>805</v>
      </c>
      <c r="B197" s="54"/>
      <c r="C197" s="54" t="s">
        <v>806</v>
      </c>
      <c r="D197" s="55" t="s">
        <v>567</v>
      </c>
      <c r="E197" s="54" t="s">
        <v>807</v>
      </c>
      <c r="F197" s="11"/>
      <c r="G197" s="11"/>
      <c r="H197" s="12"/>
      <c r="I197" s="12"/>
      <c r="J197" s="71"/>
      <c r="K197" s="12"/>
      <c r="L197" s="58">
        <v>45824</v>
      </c>
      <c r="M197" s="58">
        <v>46554</v>
      </c>
      <c r="N197" s="10"/>
      <c r="O197" s="14"/>
      <c r="P197" s="55" t="s">
        <v>49</v>
      </c>
      <c r="Q197" s="10"/>
      <c r="R197" s="10"/>
      <c r="S197" s="54" t="s">
        <v>808</v>
      </c>
      <c r="T197" s="10" t="s">
        <v>432</v>
      </c>
    </row>
    <row r="198" spans="1:20" ht="93" x14ac:dyDescent="0.35">
      <c r="A198" s="109" t="s">
        <v>906</v>
      </c>
      <c r="B198" s="109"/>
      <c r="C198" s="39" t="s">
        <v>907</v>
      </c>
      <c r="D198" s="9" t="s">
        <v>765</v>
      </c>
      <c r="E198" s="39" t="s">
        <v>908</v>
      </c>
      <c r="L198" s="49">
        <v>45972</v>
      </c>
      <c r="M198" s="49">
        <v>46168</v>
      </c>
      <c r="P198" s="9" t="s">
        <v>34</v>
      </c>
      <c r="T198" s="136" t="s">
        <v>796</v>
      </c>
    </row>
    <row r="199" spans="1:20" ht="93" x14ac:dyDescent="0.35">
      <c r="A199" s="39" t="s">
        <v>969</v>
      </c>
      <c r="C199" s="39" t="s">
        <v>970</v>
      </c>
      <c r="D199" s="9" t="s">
        <v>765</v>
      </c>
      <c r="E199" s="39" t="s">
        <v>971</v>
      </c>
      <c r="L199" s="49">
        <v>46041</v>
      </c>
      <c r="M199" s="49">
        <v>46178</v>
      </c>
      <c r="P199" s="9" t="s">
        <v>439</v>
      </c>
      <c r="T199" s="136" t="s">
        <v>796</v>
      </c>
    </row>
    <row r="200" spans="1:20" ht="93" x14ac:dyDescent="0.35">
      <c r="A200" s="39" t="s">
        <v>1035</v>
      </c>
      <c r="C200" s="39" t="s">
        <v>1036</v>
      </c>
      <c r="D200" s="9" t="s">
        <v>765</v>
      </c>
      <c r="E200" s="39" t="s">
        <v>1037</v>
      </c>
      <c r="L200" s="49" t="s">
        <v>1038</v>
      </c>
      <c r="M200" s="49">
        <v>46113</v>
      </c>
      <c r="P200" s="141" t="s">
        <v>439</v>
      </c>
      <c r="T200" s="136" t="s">
        <v>796</v>
      </c>
    </row>
    <row r="201" spans="1:20" ht="124" x14ac:dyDescent="0.35">
      <c r="A201" s="39" t="s">
        <v>1049</v>
      </c>
      <c r="C201" s="39" t="s">
        <v>1050</v>
      </c>
      <c r="D201" s="9" t="s">
        <v>765</v>
      </c>
      <c r="E201" s="39" t="s">
        <v>1051</v>
      </c>
      <c r="L201" s="49">
        <v>46113</v>
      </c>
      <c r="M201" s="49">
        <v>47208</v>
      </c>
      <c r="P201" s="9" t="s">
        <v>439</v>
      </c>
      <c r="S201" s="39" t="s">
        <v>1052</v>
      </c>
      <c r="T201" s="136" t="s">
        <v>432</v>
      </c>
    </row>
    <row r="202" spans="1:20" ht="31" customHeight="1" x14ac:dyDescent="0.35">
      <c r="A202" s="11" t="s">
        <v>1053</v>
      </c>
      <c r="B202" s="11"/>
      <c r="C202" s="11" t="s">
        <v>1054</v>
      </c>
      <c r="D202" s="10" t="s">
        <v>765</v>
      </c>
      <c r="E202" s="11" t="s">
        <v>1055</v>
      </c>
      <c r="F202" s="11"/>
      <c r="G202" s="11"/>
      <c r="H202" s="12"/>
      <c r="I202" s="12"/>
      <c r="J202" s="71"/>
      <c r="K202" s="12"/>
      <c r="L202" s="13">
        <v>46041</v>
      </c>
      <c r="M202" s="13">
        <v>46181</v>
      </c>
      <c r="N202" s="10"/>
      <c r="O202" s="14"/>
      <c r="P202" s="10" t="s">
        <v>439</v>
      </c>
      <c r="Q202" s="10"/>
      <c r="R202" s="10"/>
      <c r="S202" s="11" t="s">
        <v>1052</v>
      </c>
      <c r="T202" s="10" t="s">
        <v>432</v>
      </c>
    </row>
    <row r="203" spans="1:20" ht="31" customHeight="1" x14ac:dyDescent="0.35">
      <c r="A203" s="11" t="s">
        <v>1104</v>
      </c>
      <c r="B203" s="11"/>
      <c r="C203" s="11" t="s">
        <v>1105</v>
      </c>
      <c r="D203" s="10" t="s">
        <v>567</v>
      </c>
      <c r="E203" s="11" t="s">
        <v>1106</v>
      </c>
      <c r="F203" s="11"/>
      <c r="G203" s="11"/>
      <c r="H203" s="12"/>
      <c r="I203" s="12"/>
      <c r="J203" s="71"/>
      <c r="K203" s="12"/>
      <c r="L203" s="13">
        <v>46111</v>
      </c>
      <c r="M203" s="13">
        <v>46216</v>
      </c>
      <c r="N203" s="10"/>
      <c r="O203" s="14"/>
      <c r="P203" s="10"/>
      <c r="Q203" s="10"/>
      <c r="R203" s="10"/>
      <c r="S203" s="11"/>
      <c r="T203" s="10" t="s">
        <v>432</v>
      </c>
    </row>
    <row r="204" spans="1:20" ht="77.5" x14ac:dyDescent="0.35">
      <c r="A204" s="11" t="s">
        <v>1115</v>
      </c>
      <c r="B204" s="11"/>
      <c r="C204" s="11" t="s">
        <v>1116</v>
      </c>
      <c r="D204" s="10" t="s">
        <v>765</v>
      </c>
      <c r="E204" s="11" t="s">
        <v>1117</v>
      </c>
      <c r="F204" s="11" t="s">
        <v>1083</v>
      </c>
      <c r="G204" s="11" t="s">
        <v>1118</v>
      </c>
      <c r="H204" s="12" t="s">
        <v>164</v>
      </c>
      <c r="I204" s="84">
        <v>20355.830000000002</v>
      </c>
      <c r="J204" s="71">
        <v>24426.99</v>
      </c>
      <c r="K204" s="12"/>
      <c r="L204" s="13">
        <v>46054</v>
      </c>
      <c r="M204" s="13" t="s">
        <v>1119</v>
      </c>
      <c r="N204" s="10"/>
      <c r="O204" s="14"/>
      <c r="P204" s="10" t="s">
        <v>49</v>
      </c>
      <c r="Q204" s="118" t="s">
        <v>1120</v>
      </c>
      <c r="R204" s="10" t="s">
        <v>912</v>
      </c>
      <c r="S204" s="11"/>
      <c r="T204" s="10" t="s">
        <v>432</v>
      </c>
    </row>
  </sheetData>
  <sheetProtection selectLockedCells="1" selectUnlockedCells="1"/>
  <autoFilter ref="A1:ZT204" xr:uid="{5E57A344-5EC7-4DE8-881E-E0CCE1231174}">
    <sortState xmlns:xlrd2="http://schemas.microsoft.com/office/spreadsheetml/2017/richdata2" ref="A2:T204">
      <sortCondition ref="T1:T204"/>
    </sortState>
  </autoFilter>
  <sortState xmlns:xlrd2="http://schemas.microsoft.com/office/spreadsheetml/2017/richdata2" ref="T2:T196">
    <sortCondition ref="T2:T196"/>
  </sortState>
  <phoneticPr fontId="14" type="noConversion"/>
  <dataValidations count="1">
    <dataValidation type="list" allowBlank="1" showInputMessage="1" showErrorMessage="1" sqref="R2:R196" xr:uid="{54494BCB-BD8A-493E-A8B4-BEC500759944}">
      <formula1>"SME,VCSE"</formula1>
    </dataValidation>
  </dataValidations>
  <hyperlinks>
    <hyperlink ref="S43" r:id="rId1" xr:uid="{2F04291E-2B58-491F-96D5-25D07B17C831}"/>
  </hyperlink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591A1739321F4799E81618745752E3" ma:contentTypeVersion="17" ma:contentTypeDescription="Create a new document." ma:contentTypeScope="" ma:versionID="7f63ebbce6bcd8f5ea9dcea14ea7e8b8">
  <xsd:schema xmlns:xsd="http://www.w3.org/2001/XMLSchema" xmlns:xs="http://www.w3.org/2001/XMLSchema" xmlns:p="http://schemas.microsoft.com/office/2006/metadata/properties" xmlns:ns1="http://schemas.microsoft.com/sharepoint/v3" xmlns:ns2="e4065066-bf1a-4a22-b0b9-f4c879395839" xmlns:ns3="eabe2413-3d58-4aab-aa6f-8b1b2f874627" targetNamespace="http://schemas.microsoft.com/office/2006/metadata/properties" ma:root="true" ma:fieldsID="1470bb04d94a35c05267aa6334c420f4" ns1:_="" ns2:_="" ns3:_="">
    <xsd:import namespace="http://schemas.microsoft.com/sharepoint/v3"/>
    <xsd:import namespace="e4065066-bf1a-4a22-b0b9-f4c879395839"/>
    <xsd:import namespace="eabe2413-3d58-4aab-aa6f-8b1b2f87462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065066-bf1a-4a22-b0b9-f4c879395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f959667-1536-4b48-9132-ec5df543b26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e2413-3d58-4aab-aa6f-8b1b2f87462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ba50442-ae54-491e-813e-895427549238}" ma:internalName="TaxCatchAll" ma:showField="CatchAllData" ma:web="eabe2413-3d58-4aab-aa6f-8b1b2f87462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065066-bf1a-4a22-b0b9-f4c879395839">
      <Terms xmlns="http://schemas.microsoft.com/office/infopath/2007/PartnerControls"/>
    </lcf76f155ced4ddcb4097134ff3c332f>
    <TaxCatchAll xmlns="eabe2413-3d58-4aab-aa6f-8b1b2f874627" xsi:nil="true"/>
    <SharedWithUsers xmlns="eabe2413-3d58-4aab-aa6f-8b1b2f874627">
      <UserInfo>
        <DisplayName>James.Eteson</DisplayName>
        <AccountId>40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9E682A-8211-4AB9-AA9A-3927D008C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065066-bf1a-4a22-b0b9-f4c879395839"/>
    <ds:schemaRef ds:uri="eabe2413-3d58-4aab-aa6f-8b1b2f8746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25FA54-2B03-4F9F-B96B-9DDFDFDF6255}">
  <ds:schemaRefs>
    <ds:schemaRef ds:uri="eabe2413-3d58-4aab-aa6f-8b1b2f874627"/>
    <ds:schemaRef ds:uri="http://schemas.microsoft.com/office/2006/documentManagement/types"/>
    <ds:schemaRef ds:uri="http://schemas.microsoft.com/sharepoint/v3"/>
    <ds:schemaRef ds:uri="http://purl.org/dc/elements/1.1/"/>
    <ds:schemaRef ds:uri="e4065066-bf1a-4a22-b0b9-f4c879395839"/>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AA5CBD8-0195-4D0A-83CB-1ED0B32241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Register as at 30 June 2023</dc:title>
  <dc:subject/>
  <dc:creator>J.Daykin-Weston</dc:creator>
  <cp:keywords/>
  <dc:description/>
  <cp:lastModifiedBy>Chris.Clarke</cp:lastModifiedBy>
  <cp:revision/>
  <dcterms:created xsi:type="dcterms:W3CDTF">2023-01-17T14:53:23Z</dcterms:created>
  <dcterms:modified xsi:type="dcterms:W3CDTF">2026-01-22T08:48:37Z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0x010100B9591A1739321F4799E81618745752E3</vt:lpwstr>
  </property>
  <property fmtid="{D5CDD505-2E9C-101B-9397-08002B2CF9AE}" pid="3" name="MediaServiceImageTags">
    <vt:lpwstr/>
  </property>
  <property fmtid="{D5CDD505-2E9C-101B-9397-08002B2CF9AE}" pid="4" name="MSIP_Label_f65debb4-0805-404c-bc21-34e3ad017b59_Enabled">
    <vt:lpwstr>true</vt:lpwstr>
  </property>
  <property fmtid="{D5CDD505-2E9C-101B-9397-08002B2CF9AE}" pid="5" name="MSIP_Label_f65debb4-0805-404c-bc21-34e3ad017b59_SetDate">
    <vt:lpwstr>2023-10-03T09:21:52Z</vt:lpwstr>
  </property>
  <property fmtid="{D5CDD505-2E9C-101B-9397-08002B2CF9AE}" pid="6" name="MSIP_Label_f65debb4-0805-404c-bc21-34e3ad017b59_Method">
    <vt:lpwstr>Standard</vt:lpwstr>
  </property>
  <property fmtid="{D5CDD505-2E9C-101B-9397-08002B2CF9AE}" pid="7" name="MSIP_Label_f65debb4-0805-404c-bc21-34e3ad017b59_Name">
    <vt:lpwstr>OFFICIAL</vt:lpwstr>
  </property>
  <property fmtid="{D5CDD505-2E9C-101B-9397-08002B2CF9AE}" pid="8" name="MSIP_Label_f65debb4-0805-404c-bc21-34e3ad017b59_SiteId">
    <vt:lpwstr>c6606c0c-7b13-42f1-b29f-6a42c066ed19</vt:lpwstr>
  </property>
  <property fmtid="{D5CDD505-2E9C-101B-9397-08002B2CF9AE}" pid="9" name="MSIP_Label_f65debb4-0805-404c-bc21-34e3ad017b59_ActionId">
    <vt:lpwstr>6460cc67-bfc8-4142-95fa-f622c43d73d0</vt:lpwstr>
  </property>
  <property fmtid="{D5CDD505-2E9C-101B-9397-08002B2CF9AE}" pid="10" name="MSIP_Label_f65debb4-0805-404c-bc21-34e3ad017b59_ContentBits">
    <vt:lpwstr>0</vt:lpwstr>
  </property>
</Properties>
</file>