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Corporate_Groups\Procurement\contract register versions\"/>
    </mc:Choice>
  </mc:AlternateContent>
  <xr:revisionPtr revIDLastSave="0" documentId="8_{2E5F8098-90E5-4B8F-87C8-204618AA1435}" xr6:coauthVersionLast="47" xr6:coauthVersionMax="47" xr10:uidLastSave="{00000000-0000-0000-0000-000000000000}"/>
  <bookViews>
    <workbookView xWindow="-110" yWindow="-110" windowWidth="19420" windowHeight="10300" xr2:uid="{C3D274C2-40CB-47F4-91DA-502C621C4B54}"/>
  </bookViews>
  <sheets>
    <sheet name="Final" sheetId="3" r:id="rId1"/>
  </sheets>
  <definedNames>
    <definedName name="_xlnm._FilterDatabase" localSheetId="0" hidden="1">Final!$A$1:$ZT$206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3" i="3" l="1"/>
  <c r="H57" i="3" l="1"/>
  <c r="H58" i="3"/>
  <c r="H157" i="3"/>
  <c r="H158" i="3"/>
  <c r="H159" i="3"/>
  <c r="H160" i="3"/>
  <c r="H161" i="3"/>
  <c r="H162" i="3"/>
  <c r="H163" i="3"/>
  <c r="H164" i="3"/>
  <c r="H176" i="3"/>
  <c r="H177" i="3"/>
  <c r="H59" i="3"/>
  <c r="H60" i="3"/>
  <c r="H141" i="3"/>
  <c r="H115" i="3"/>
  <c r="H133" i="3"/>
  <c r="H117" i="3"/>
  <c r="H116" i="3"/>
  <c r="H171" i="3"/>
  <c r="H99" i="3"/>
  <c r="H98" i="3"/>
  <c r="H65" i="3"/>
  <c r="H165" i="3"/>
  <c r="H192" i="3"/>
  <c r="H181" i="3"/>
  <c r="H182" i="3"/>
  <c r="H183" i="3"/>
  <c r="H184" i="3"/>
  <c r="H185" i="3"/>
  <c r="H142" i="3"/>
  <c r="H186" i="3"/>
  <c r="H167" i="3"/>
  <c r="H194" i="3"/>
  <c r="H180" i="3"/>
  <c r="H187" i="3"/>
  <c r="H179" i="3"/>
  <c r="H188" i="3"/>
  <c r="H198" i="3"/>
  <c r="H199" i="3"/>
  <c r="H200" i="3"/>
  <c r="H204" i="3"/>
  <c r="H201" i="3"/>
  <c r="H195" i="3"/>
  <c r="H66" i="3"/>
  <c r="H143" i="3"/>
  <c r="H118" i="3"/>
  <c r="H178" i="3"/>
  <c r="H196" i="3"/>
  <c r="H144" i="3"/>
  <c r="H150" i="3"/>
  <c r="H145" i="3"/>
  <c r="H146" i="3"/>
  <c r="H100" i="3"/>
  <c r="H101" i="3"/>
  <c r="H102" i="3"/>
  <c r="H103" i="3"/>
  <c r="H104" i="3"/>
  <c r="H105" i="3"/>
  <c r="H106" i="3"/>
  <c r="H74" i="3"/>
  <c r="H75" i="3"/>
  <c r="H76" i="3"/>
  <c r="H77" i="3"/>
  <c r="H15" i="3"/>
  <c r="H79" i="3"/>
  <c r="H80" i="3"/>
  <c r="H153" i="3"/>
  <c r="H173" i="3"/>
  <c r="H174" i="3"/>
  <c r="H81" i="3"/>
  <c r="H82" i="3"/>
  <c r="H83" i="3"/>
  <c r="H155" i="3"/>
  <c r="H16" i="3"/>
  <c r="H17" i="3"/>
  <c r="H42" i="3"/>
  <c r="H3" i="3"/>
  <c r="H4" i="3"/>
  <c r="H107" i="3"/>
  <c r="H5" i="3"/>
  <c r="H6" i="3"/>
  <c r="H67" i="3"/>
  <c r="H7" i="3"/>
  <c r="H68" i="3"/>
  <c r="H69" i="3"/>
  <c r="H70" i="3"/>
  <c r="H8" i="3"/>
  <c r="H71" i="3"/>
  <c r="H129" i="3"/>
  <c r="H130" i="3"/>
  <c r="H131" i="3"/>
  <c r="H30" i="3"/>
  <c r="H121" i="3"/>
  <c r="H122" i="3"/>
  <c r="H123" i="3"/>
  <c r="H124" i="3"/>
  <c r="H47" i="3"/>
  <c r="H48" i="3"/>
  <c r="H125" i="3"/>
  <c r="H126" i="3"/>
  <c r="H49" i="3"/>
  <c r="H175" i="3"/>
  <c r="H114" i="3"/>
  <c r="H43" i="3"/>
  <c r="H119" i="3"/>
  <c r="H134" i="3"/>
  <c r="H152" i="3"/>
  <c r="H50" i="3"/>
  <c r="H85" i="3"/>
  <c r="H108" i="3"/>
  <c r="H44" i="3"/>
  <c r="H19" i="3"/>
  <c r="H20" i="3"/>
  <c r="H21" i="3"/>
  <c r="H31" i="3"/>
  <c r="H9" i="3"/>
  <c r="H10" i="3"/>
  <c r="H45" i="3"/>
  <c r="H109" i="3"/>
  <c r="H22" i="3"/>
  <c r="H32" i="3"/>
  <c r="H127" i="3"/>
  <c r="H128" i="3"/>
  <c r="H72" i="3"/>
  <c r="H11" i="3"/>
  <c r="H12" i="3"/>
  <c r="H73" i="3"/>
  <c r="H13" i="3"/>
  <c r="H86" i="3"/>
  <c r="H87" i="3"/>
  <c r="H23" i="3"/>
  <c r="H88" i="3"/>
  <c r="H89" i="3"/>
  <c r="H90" i="3"/>
  <c r="H91" i="3"/>
  <c r="H92" i="3"/>
  <c r="H26" i="3"/>
  <c r="H93" i="3"/>
  <c r="H94" i="3"/>
  <c r="H27" i="3"/>
  <c r="H28" i="3"/>
  <c r="H95" i="3"/>
  <c r="H96" i="3"/>
  <c r="H97" i="3"/>
  <c r="H110" i="3"/>
  <c r="H111" i="3"/>
  <c r="H112" i="3"/>
  <c r="H33" i="3"/>
  <c r="H35" i="3"/>
  <c r="H169" i="3"/>
  <c r="H36" i="3"/>
  <c r="H170" i="3"/>
  <c r="H37" i="3"/>
  <c r="H38" i="3"/>
  <c r="H39" i="3"/>
  <c r="H40" i="3"/>
  <c r="H41" i="3"/>
  <c r="H120" i="3"/>
  <c r="H46" i="3"/>
  <c r="H132" i="3"/>
  <c r="H51" i="3"/>
  <c r="H135" i="3"/>
  <c r="H136" i="3"/>
  <c r="H148" i="3"/>
  <c r="H52" i="3"/>
  <c r="H137" i="3"/>
  <c r="H138" i="3"/>
  <c r="H139" i="3"/>
  <c r="H140" i="3"/>
  <c r="H53" i="3"/>
  <c r="H54" i="3"/>
  <c r="H113" i="3"/>
  <c r="H55" i="3"/>
  <c r="H34" i="3"/>
  <c r="H29" i="3"/>
  <c r="H154" i="3"/>
  <c r="H56" i="3"/>
  <c r="H2" i="3"/>
  <c r="I18" i="3"/>
  <c r="H18" i="3" s="1"/>
  <c r="I84" i="3"/>
  <c r="H8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tc={A174DC2C-8B03-4187-9FED-BD3D92A5004E}</author>
  </authors>
  <commentList>
    <comment ref="A147" authorId="0" shapeId="0" xr:uid="{A174DC2C-8B03-4187-9FED-BD3D92A5004E}">
      <text>
        <t>[Threaded comment]
Your version of Excel allows you to read this threaded comment; however, any edits to it will get removed if the file is opened in a newer version of Excel. Learn more: https://go.microsoft.com/fwlink/?linkid=870924
Comment:
    Hi Josh, do we have a double entry here with row 153.
Reply:
    Yep, row 153 deleted</t>
      </text>
    </comment>
  </commentList>
</comments>
</file>

<file path=xl/sharedStrings.xml><?xml version="1.0" encoding="utf-8"?>
<sst xmlns="http://schemas.openxmlformats.org/spreadsheetml/2006/main" count="2019" uniqueCount="1144">
  <si>
    <t>Contract Ref</t>
  </si>
  <si>
    <t>Title of Agreement</t>
  </si>
  <si>
    <t>Lead Department</t>
  </si>
  <si>
    <t>Description of Goods. Services</t>
  </si>
  <si>
    <t>Supplier Name &amp; details</t>
  </si>
  <si>
    <t>Annual value</t>
  </si>
  <si>
    <t>Irrecoverable VAT amount</t>
  </si>
  <si>
    <t>Contract Start Date</t>
  </si>
  <si>
    <t>Contract End Date</t>
  </si>
  <si>
    <t>Optional Extension Period</t>
  </si>
  <si>
    <t>Contract Review Date</t>
  </si>
  <si>
    <t>Process</t>
  </si>
  <si>
    <t>Company / Charity number</t>
  </si>
  <si>
    <t>Additional Comments</t>
  </si>
  <si>
    <t>Status</t>
  </si>
  <si>
    <t> </t>
  </si>
  <si>
    <t>N/A</t>
  </si>
  <si>
    <t>Open Tender</t>
  </si>
  <si>
    <t>No</t>
  </si>
  <si>
    <t>Handyperson and Adaptation Services</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</si>
  <si>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</si>
  <si>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</si>
  <si>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 xml:space="preserve">Open </t>
  </si>
  <si>
    <t>Yes</t>
  </si>
  <si>
    <t>AB Waste Disposal Ltd</t>
  </si>
  <si>
    <t>1 Year</t>
  </si>
  <si>
    <t>CPU 2293</t>
  </si>
  <si>
    <t>Grounds Maintenance Machinery Framework</t>
  </si>
  <si>
    <t>Place &amp; Communities</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</si>
  <si>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</si>
  <si>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</si>
  <si>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</si>
  <si>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</si>
  <si>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One Off</t>
  </si>
  <si>
    <t>Tender</t>
  </si>
  <si>
    <t>16+ Services - Young people supported accommodation re-tender for services covering Gedling, Rushcliffe, Broxtowe</t>
  </si>
  <si>
    <t xml:space="preserve">Nottinghamshire County Council (the Council) is inviting suitably qualified organisations to submit tenders to provide supported accommodation to young people, aged 16 and over in the south of the county of Nottinghamshire.
</t>
  </si>
  <si>
    <t xml:space="preserve">Bright Futures Accommodation </t>
  </si>
  <si>
    <t>Bright Futures Accommodation NG1 1JU</t>
  </si>
  <si>
    <t>01.08.2022</t>
  </si>
  <si>
    <t>31.07.2027</t>
  </si>
  <si>
    <t>Cadline Licences for Ashfield District Council</t>
  </si>
  <si>
    <t>Resources &amp; Business Transformation</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</si>
  <si>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</si>
  <si>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</si>
  <si>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02486719</t>
  </si>
  <si>
    <t>Electoral Services Software</t>
  </si>
  <si>
    <t>Civica UK Limited</t>
  </si>
  <si>
    <t xml:space="preserve">Castlegate House, Castlegate Drive, Dudley, West Midlands DY1 4TD  </t>
  </si>
  <si>
    <t>Framework</t>
  </si>
  <si>
    <t>01628868</t>
  </si>
  <si>
    <t>Provision of an Income Management System for Ashfield District Council</t>
  </si>
  <si>
    <t>Income Management System for Ashfield District Council</t>
  </si>
  <si>
    <t>30 Stamford Street LONDON SE1 9LQ</t>
  </si>
  <si>
    <t xml:space="preserve">OpenOJEU </t>
  </si>
  <si>
    <t>Varies Call Off</t>
  </si>
  <si>
    <t>Active</t>
  </si>
  <si>
    <t>Repair and Maintenance to Digital Aerials</t>
  </si>
  <si>
    <t>Invitation to quote</t>
  </si>
  <si>
    <t>1 year</t>
  </si>
  <si>
    <t>Focus House, Millennium Way W, Nottingham NG8 6AS</t>
  </si>
  <si>
    <t>Service and maintenance of laundry equipment</t>
  </si>
  <si>
    <t>Service &amp; Maintenance of Laundry Equipment</t>
  </si>
  <si>
    <t>Dean Laundry Systems</t>
  </si>
  <si>
    <t>159C Derby Road Stapleford Nottingham.  NG9 7AS</t>
  </si>
  <si>
    <t>07577240</t>
  </si>
  <si>
    <t xml:space="preserve">CPU 5860 </t>
  </si>
  <si>
    <t>Provision of consultancy services for Ashfield Whole Plan Viability Assessment</t>
  </si>
  <si>
    <t xml:space="preserve">Consultation is been sought to undertake a whole plan viability assessment for the emerging Local Plan for the District of Ashfield.
The Council requires review of existing evidence to determine what should be used or developed further as part of the viability assessment for the Local Plan, and affordable housing update. The consultants will assess and analyse development viability considerations to indicate levels of development viability in different locations across the District of Ashfield, including any justifiable sub-markets.
</t>
  </si>
  <si>
    <t>Apex Business Park Ruddington Lane Nottingham NG11 7DD</t>
  </si>
  <si>
    <t>On-going - Gone beyond identified finished contract date of 21/12/2022</t>
  </si>
  <si>
    <t>OC393173</t>
  </si>
  <si>
    <t>CPU 5268</t>
  </si>
  <si>
    <t>Fire &amp; Intruder Alarm Maintenance</t>
  </si>
  <si>
    <t>Non-Domestic Assets: Fire Alarm Servicing &amp; testing</t>
  </si>
  <si>
    <t>Hoot Fire and Security Limited</t>
  </si>
  <si>
    <t>Ada Lovelace House, Urban Road,
 Kirkby In Ashfield, Nottinghamshire, NG17 8BY</t>
  </si>
  <si>
    <t>Open tender</t>
  </si>
  <si>
    <t>'06693507</t>
  </si>
  <si>
    <t>Towns fund &amp; Future high street funding</t>
  </si>
  <si>
    <t>CPU 3462</t>
  </si>
  <si>
    <t>Electrical Testing (ADC)</t>
  </si>
  <si>
    <t>Non-Domestic Assets: Electrical servicing &amp; testing</t>
  </si>
  <si>
    <t>Lantei Limited</t>
  </si>
  <si>
    <t>1a Essex Street, Preston, Lancashire, United Kingdom, PR1 1QE</t>
  </si>
  <si>
    <t>Yes, 1 year</t>
  </si>
  <si>
    <t>01.09.2023</t>
  </si>
  <si>
    <t>08374033</t>
  </si>
  <si>
    <t>(NCC) Consortium Tyre Framework</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</si>
  <si>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</si>
  <si>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</si>
  <si>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</si>
  <si>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</si>
  <si>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</si>
  <si>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00531793</t>
  </si>
  <si>
    <t>OC319950</t>
  </si>
  <si>
    <t>PRS Ref 57125</t>
  </si>
  <si>
    <t>CCTV Maintenance Renewal</t>
  </si>
  <si>
    <t xml:space="preserve">CCTV Maintenance </t>
  </si>
  <si>
    <t>3 Attleborough Lane, Chilwell, Nottingham, NG9 5JN</t>
  </si>
  <si>
    <t>£30,437</t>
  </si>
  <si>
    <t xml:space="preserve">Optional Rolling - will be notified 90 days before contract ends. </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</si>
  <si>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</si>
  <si>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</si>
  <si>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</si>
  <si>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</si>
  <si>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</si>
  <si>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</si>
  <si>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</si>
  <si>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</si>
  <si>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</si>
  <si>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https://www.newark-sherwooddc.gov.uk/media/newark-and-sherwood/images-and-files/cctv/201604CCTVPolicy.pdf</t>
  </si>
  <si>
    <t>Aids and Adaptations works</t>
  </si>
  <si>
    <t>Aids and Adaptations works to properties following referrals.</t>
  </si>
  <si>
    <t xml:space="preserve">Matthews &amp; Tannert Limited </t>
  </si>
  <si>
    <t>Bannerman House, 
Bannerman Road 
Kirkby-in-Ashfield 
Nottinghamshire 
NG17 8DU</t>
  </si>
  <si>
    <t>2 years</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</si>
  <si>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</si>
  <si>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</si>
  <si>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</si>
  <si>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</si>
  <si>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Parkin Contractors Limited</t>
  </si>
  <si>
    <t>Wayside, 20 Unwin Road, Sutton in Ashfield, Notts NG17 4HN</t>
  </si>
  <si>
    <t>05294832</t>
  </si>
  <si>
    <t>01.10.2021</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</si>
  <si>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</si>
  <si>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</si>
  <si>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</si>
  <si>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</si>
  <si>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</si>
  <si>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</si>
  <si>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</si>
  <si>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0409079</t>
  </si>
  <si>
    <t>ASDC0023-22-154</t>
  </si>
  <si>
    <t>Supply of personal protective equipment (PPE), Uniform and Janitorial goods</t>
  </si>
  <si>
    <t>PWS (Protective Wear Supplies) Limited</t>
  </si>
  <si>
    <t>10 Darklake View Estover Plymouth, PL67TL</t>
  </si>
  <si>
    <t>2 Years</t>
  </si>
  <si>
    <t xml:space="preserve">Call Off From Framework Agreement </t>
  </si>
  <si>
    <t>The Granary Abbey Manor Farm, Worcester Road, Evesham, Worcestershire, England, WR11 4TA</t>
  </si>
  <si>
    <t>Virgin Media Payments Ltd</t>
  </si>
  <si>
    <t>500 Brook Drive, READING, RG2 6UU</t>
  </si>
  <si>
    <t xml:space="preserve">DirectAward </t>
  </si>
  <si>
    <t>67-217-0297</t>
  </si>
  <si>
    <t>Awarded</t>
  </si>
  <si>
    <t>ADCT16-0252A</t>
  </si>
  <si>
    <t>Supply of vehicle customer management &amp; tracking system</t>
  </si>
  <si>
    <t>AllOnMobile, Powersuite + hardware</t>
  </si>
  <si>
    <t>Whitespace Work Software Ltd</t>
  </si>
  <si>
    <t>White Lodge Farm, Goose Rye Road, Worplesden, Surrey, GU3 3RJ</t>
  </si>
  <si>
    <t>05378485</t>
  </si>
  <si>
    <t>Direct award</t>
  </si>
  <si>
    <t>CPU 3892</t>
  </si>
  <si>
    <t xml:space="preserve">General Building Maintenance </t>
  </si>
  <si>
    <t>to undertake general building repairs and maintenance work to properties throughout the District of Ashfield</t>
  </si>
  <si>
    <t>Contract for Provision of Services</t>
  </si>
  <si>
    <t>36 Month licence to Terain with Social
 Demographics including7 locations (Follows) and 3 Location Insights</t>
  </si>
  <si>
    <t>Visitor Insights Limited</t>
  </si>
  <si>
    <t>35 Ballards Lane London N3 1XW</t>
  </si>
  <si>
    <t>Quotations</t>
  </si>
  <si>
    <t>0P-HOP-mp-odr054</t>
  </si>
  <si>
    <t>Drainage Clearance, Repairs and CCTV Inspections</t>
  </si>
  <si>
    <t>Provision of banking services</t>
  </si>
  <si>
    <t>Barclays Bank</t>
  </si>
  <si>
    <t>Market Place, Mansfield, Notts NG18 1HT
1 Churchill Place, London, E14 5HP</t>
  </si>
  <si>
    <t>Provision of Post Office and Paypoint Payment Service's</t>
  </si>
  <si>
    <t>Capita 360</t>
  </si>
  <si>
    <t>PO Box 212, Faverdale Industrial Estate, Darlington, DL1 9HN</t>
  </si>
  <si>
    <t>Varies per transactions</t>
  </si>
  <si>
    <t>30.09.2026</t>
  </si>
  <si>
    <t>Framework Agreement Y16018</t>
  </si>
  <si>
    <t>Capita Business Services Limited</t>
  </si>
  <si>
    <t>continuous until cancelled</t>
  </si>
  <si>
    <t>joint site licence with MDC annual support for Covalent CPMannual fee</t>
  </si>
  <si>
    <t>Ideagen plc</t>
  </si>
  <si>
    <t>One Mere Way, Ruddington, Nottingham, United Kingdom, NG11 6JS</t>
  </si>
  <si>
    <t>60 days</t>
  </si>
  <si>
    <t>02805019</t>
  </si>
  <si>
    <t xml:space="preserve">23/24 fee £5,062.86 </t>
  </si>
  <si>
    <t>RM1557</t>
  </si>
  <si>
    <t>Lettings software</t>
  </si>
  <si>
    <t>Strategic Housing</t>
  </si>
  <si>
    <t>Choice-based lettings</t>
  </si>
  <si>
    <t>Soanepoint, 6-8 Market Place, Reading, Berkshire. RG1 2EG</t>
  </si>
  <si>
    <t>£22,129</t>
  </si>
  <si>
    <t>£66,387</t>
  </si>
  <si>
    <t>3 years</t>
  </si>
  <si>
    <t>n/a</t>
  </si>
  <si>
    <t>04101079</t>
  </si>
  <si>
    <t>Recurring</t>
  </si>
  <si>
    <t>N.A</t>
  </si>
  <si>
    <t>ADC 5883</t>
  </si>
  <si>
    <t>Provision of Mechanical and Electrical Equipment Maintenance Services</t>
  </si>
  <si>
    <t>M and E equipment maintenance</t>
  </si>
  <si>
    <t>DFP Services Ltd</t>
  </si>
  <si>
    <t>1 Artemis Court, St John`s Road, Meadowfield Industrial Estate, Durham. DH7 8XQ</t>
  </si>
  <si>
    <t>Rider Levett Bucknall UK Ltd</t>
  </si>
  <si>
    <t>04653580</t>
  </si>
  <si>
    <t>Provision of Water, Wastewater and Ancillary Services</t>
  </si>
  <si>
    <t>Cohesity Backup License, Cloud Storage and Maintenance.</t>
  </si>
  <si>
    <t>Cohesity office 365 Cloud Backup and on premise appliance.</t>
  </si>
  <si>
    <t>Cohesity (via Bytes)</t>
  </si>
  <si>
    <t>Bytes House, Randalls Way, Leatherhead, Surrey. KT22 7TW</t>
  </si>
  <si>
    <t xml:space="preserve">CallOffFromFrameworkAgreement </t>
  </si>
  <si>
    <t>01616977</t>
  </si>
  <si>
    <t>Housing Benefit Subsidy Claim Report</t>
  </si>
  <si>
    <t>House Benefit Subsidy Claim Report audit for Ashfield District Council</t>
  </si>
  <si>
    <t>KPMG LLP</t>
  </si>
  <si>
    <t>15 Canada Square London E14 5GL</t>
  </si>
  <si>
    <t>Call-off from a framework agreement</t>
  </si>
  <si>
    <t>OC301540</t>
  </si>
  <si>
    <t>Young Parents Supported Accommodation and Support Service</t>
  </si>
  <si>
    <t xml:space="preserve">This is a new competitive procurement process using an open procedure conducted in accordance with the light touch regime of the Public Procurement 2015 Regulations.  
Nottinghamshire County Council (the Council) is inviting suitably qualified organisations to submit tenders to provide safe accommodation and support to young parents and their children.  The service is to provide young parents with dedicated and safe supported accommodation, where they can be supported to effectively care for their children. It will operate on a 'Core' and 'Cluster' model, with young parents being supported and are prepared for independence and securing their own tenancy in the future.
The contract is split into lots and bids are required to be provided to the council with the aim of a single provider to enter into an agreement with the Council for each lot.  The provider must bid for all lots they can deliver.  No more than two contracts will be awarded to any one provider or consortium, unless there is not a viable alternative bid in which case the Council may award a third contract to one provider/consortia.  If the situation arises where one provider/consortia is the highest scoring bidder on more than the maximum contracts, the Council will use its discretion to determine which two contracts will be offered to them.    
Bids submitted on behalf of a group for example a consortium will be accepted.  
The service is required across the South (Broxtowe, Gedling and Rushcliffe), Mansfield and Ashfield district areas and the Newark, Sherwood and Bassetlaw areas of Nottinghamshire County and will be commissioned as 3 separate lots as follows:
		Lot 1 Broxtowe, Rushcliffe and Gedling (South) 
		Lot 2 Mansfield and Ashfield (West) 
		Lot 3 Newark, Sherwood and Bassetlaw
The contract will commence from 01 August 2022 for a period of 5 years to 31 July 2027. There will be the option for three twenty-four-month extensions to the contract. 
To register your interest in this tender and to view the tender documents, the tender is published on https://www.eastmidstenders.org/  
Reference DN597562
The closing date for all tenders is at 16:00 hours on the 6th of April 2022.
</t>
  </si>
  <si>
    <t>People, Potential, Possibilities
New Roots Housing Project</t>
  </si>
  <si>
    <t>People, Potential, Possibilities Eagle House Cotmanhay Road, Ilkeston, Derbyshire DE7 8HU
New Roots Housing Project 2 Overend Road WORKSOP S80 1QF</t>
  </si>
  <si>
    <t>Employer's Agent</t>
  </si>
  <si>
    <t>Ashfield District Council are looking to appoint an employer's agent to support their ongoing urban regeneration programme.  Direct award utndertaken, utilising NHS SBS - Construction Consultancy Services framework.</t>
  </si>
  <si>
    <t>15 Colmore Row, Birmingham, West Midlands, England, B3 2BH</t>
  </si>
  <si>
    <t>CPU 5342</t>
  </si>
  <si>
    <t>Financial Management System</t>
  </si>
  <si>
    <t>Provision of a Corporate Finance System - description of modules delivered at Annexure A to the service order form.</t>
  </si>
  <si>
    <t xml:space="preserve">Technology One UK Ltd </t>
  </si>
  <si>
    <t>4th Floor Abbots House Abbey Street Reading Berkshire RG1 3BD</t>
  </si>
  <si>
    <t>05234413</t>
  </si>
  <si>
    <t>043432</t>
  </si>
  <si>
    <t>Provision of Procurement Services</t>
  </si>
  <si>
    <t>Finance</t>
  </si>
  <si>
    <t>Nottinghamshire County Council</t>
  </si>
  <si>
    <t>County Hall, Loughborough Road, West Bridgeford, Nottingham, NG2 7QP</t>
  </si>
  <si>
    <t>Direct Award</t>
  </si>
  <si>
    <t>Unit 5, Spire Walk Business Park, Chesterfield,S40 2WG</t>
  </si>
  <si>
    <t xml:space="preserve">GK Group Ltd/Perrys </t>
  </si>
  <si>
    <t>ongoing</t>
  </si>
  <si>
    <t>RM1557.13</t>
  </si>
  <si>
    <t>Implementation, Access and Ongoing Support for Social Value Portal platform</t>
  </si>
  <si>
    <t>Access and Ongoing support for Social Value Portal</t>
  </si>
  <si>
    <t>Social Value Portal Limited</t>
  </si>
  <si>
    <t>Tintagel House, 92 Albert Embankment, London.  SE1 7TY</t>
  </si>
  <si>
    <t>Call off contract  is for the provision of services under Lot 2:  Cloud Software</t>
  </si>
  <si>
    <t>01917997</t>
  </si>
  <si>
    <t>TS15/09</t>
  </si>
  <si>
    <t>Fire Prevention, Servicing &amp; Maintenance Works</t>
  </si>
  <si>
    <t>Coronet House , Gallows Lane , Measham, Derbyshire.  DE12 7HA</t>
  </si>
  <si>
    <t>Corporate provision of envelopes</t>
  </si>
  <si>
    <t>Automail Envelopes Ltd</t>
  </si>
  <si>
    <t>Unit 10, Saltbrook Trading Estate, Saltbrook Road, Cradley Heath, West Mids B63 2QJ</t>
  </si>
  <si>
    <t>02.04.2013</t>
  </si>
  <si>
    <t>05248212</t>
  </si>
  <si>
    <t>Microsoft Subscription Enterprise Agreement (EA)</t>
  </si>
  <si>
    <t>Microsoft Enterprise Agreement</t>
  </si>
  <si>
    <t>Bytes Software Services Ltd</t>
  </si>
  <si>
    <t>Web Mapping &amp; LPG</t>
  </si>
  <si>
    <t>MapThat</t>
  </si>
  <si>
    <t>Cadline Ltd</t>
  </si>
  <si>
    <t>Cadline House, Drake Avenue, Staines, Middlesex, TW2018 2AP</t>
  </si>
  <si>
    <t>02486179</t>
  </si>
  <si>
    <t>Post Office and PayPoint transaction Bar Code Payment Provider</t>
  </si>
  <si>
    <t>65 Gresham Street, London.  EC2V 7NQ</t>
  </si>
  <si>
    <t>Varies per transaction</t>
  </si>
  <si>
    <t>01.08.2021</t>
  </si>
  <si>
    <t>31.07.2026</t>
  </si>
  <si>
    <t>Housing Core Business System various modules</t>
  </si>
  <si>
    <t>OPEN Housing</t>
  </si>
  <si>
    <t>Provison of Audit services</t>
  </si>
  <si>
    <t>Partnership agreement for the integration and provision of internal audit services</t>
  </si>
  <si>
    <t>Central Midlands Audit Partnership (CMAP)</t>
  </si>
  <si>
    <t xml:space="preserve">c/o Derby City Council, Council House, Corporation Street,  Derby, DE1 2YL </t>
  </si>
  <si>
    <t>Diesel Supplies</t>
  </si>
  <si>
    <t>Certas Energy UK Ltd t/a Pace Fuelcare</t>
  </si>
  <si>
    <t>Tryst House Glenbervie Business Park Larbert Stirlingshire FK5 4RB</t>
  </si>
  <si>
    <t>Ordered through ESPO Liquid Fuels 301_22</t>
  </si>
  <si>
    <t>Fleet management software</t>
  </si>
  <si>
    <t xml:space="preserve">Fleet Management Software </t>
  </si>
  <si>
    <t>Chevin Fleet Solutions</t>
  </si>
  <si>
    <t>The Old School House, Chapel Street, Belper, DE56 1AR</t>
  </si>
  <si>
    <t>Digital 360 W2 EDM</t>
  </si>
  <si>
    <t>Image management software</t>
  </si>
  <si>
    <t>Option to extend 1 year</t>
  </si>
  <si>
    <t>Premises, complaint &amp; inspection management system</t>
  </si>
  <si>
    <t>early 80's</t>
  </si>
  <si>
    <t>ADC.JS.DD.2015.020194</t>
  </si>
  <si>
    <t>Committee Content Management System</t>
  </si>
  <si>
    <t>Modern.gov</t>
  </si>
  <si>
    <t>Old Halls Barn, The Brows, Farnham Road, Liss, Hampshire GU33 6JG</t>
  </si>
  <si>
    <t>2x 1 year</t>
  </si>
  <si>
    <t>90 days</t>
  </si>
  <si>
    <t>Supply, implementation, commissioning &amp; maintenance of a Revenues &amp; Benefits Solution</t>
  </si>
  <si>
    <t>Financial suite</t>
  </si>
  <si>
    <t>Financials</t>
  </si>
  <si>
    <t>5 years</t>
  </si>
  <si>
    <t>Mobile telecoms</t>
  </si>
  <si>
    <t>Mobile Communications and Data Services</t>
  </si>
  <si>
    <t>Daisy Communications Ltd</t>
  </si>
  <si>
    <t>Lindred House, 20 Lindred Road, Brierfield, Nelson, BB9 5SR</t>
  </si>
  <si>
    <t>3.00/month per phone</t>
  </si>
  <si>
    <t>04145329</t>
  </si>
  <si>
    <t>SAN (Storage Area Network) provision &amp; maintenance</t>
  </si>
  <si>
    <t>SAN License &amp; support</t>
  </si>
  <si>
    <t>Datacore Software UK Ltd</t>
  </si>
  <si>
    <t>200 Brook Drive, Green Park, Reading, Berkshire RG2 6UB</t>
  </si>
  <si>
    <t>03930050</t>
  </si>
  <si>
    <t>31/03/2023</t>
  </si>
  <si>
    <t>BDC/PB/ES/2014/0128</t>
  </si>
  <si>
    <t>Council Tax Billing</t>
  </si>
  <si>
    <t>DSI Billing Services</t>
  </si>
  <si>
    <t>Evolution House, Choats Road, Dagenham, Essex, RM9 6BF</t>
  </si>
  <si>
    <t>HH Electricity</t>
  </si>
  <si>
    <t>EDF Energy Customers Ltd</t>
  </si>
  <si>
    <t>14.08.2019</t>
  </si>
  <si>
    <t>Rolling contract for duration of framework; 6 months notice prior to renewal date to leave the contract</t>
  </si>
  <si>
    <t>Renovator PC Renewal -Means Test Software &amp; Technical Support</t>
  </si>
  <si>
    <t>4 Coopers Yard, Curran Road, Cardiff CG10 5NB</t>
  </si>
  <si>
    <t>Maintenance of pay &amp; display ticket machines</t>
  </si>
  <si>
    <t>Flowbird Smart City UK Ltd</t>
  </si>
  <si>
    <t>Discovery Court Business Centre, 551-553 Wallisdown Road, Poole, Dorset. BH12 5AG</t>
  </si>
  <si>
    <t>Rolling Contract</t>
  </si>
  <si>
    <t>Quotation</t>
  </si>
  <si>
    <t xml:space="preserve">Scape Framwork </t>
  </si>
  <si>
    <t>Supply of Diesel powered commercial vehicles up to 3500kgs</t>
  </si>
  <si>
    <t>H3L46930</t>
  </si>
  <si>
    <t>Engineering Insurance &amp; Inspection</t>
  </si>
  <si>
    <t>HSB via RMP</t>
  </si>
  <si>
    <t>HSB Engineering Insurance Limited, New London House, 6 London Street, London, EC3R 7LP</t>
  </si>
  <si>
    <t>31.03.2029</t>
  </si>
  <si>
    <t>Case Management System</t>
  </si>
  <si>
    <t>Iken</t>
  </si>
  <si>
    <t>Iken Business Limited</t>
  </si>
  <si>
    <t>First Floor  21 Prince Street Bristol BS1 4PH</t>
  </si>
  <si>
    <t>£14,493</t>
  </si>
  <si>
    <t>£43,480</t>
  </si>
  <si>
    <t>Server Virtualisation provision &amp; basic support</t>
  </si>
  <si>
    <t>Vmware (virtual environment) License &amp; Maintenance</t>
  </si>
  <si>
    <t>Insight Direct UK Ltd</t>
  </si>
  <si>
    <t>4th floor, The Charter Building Charter Place, UXBRIDGE, UB8 1JG,</t>
  </si>
  <si>
    <t>02579852</t>
  </si>
  <si>
    <t>ITQ/2023/02</t>
  </si>
  <si>
    <t>Provision of Cash in Transit (CIT) and Associated Services</t>
  </si>
  <si>
    <t>Kings Armoured Security Services Ltd</t>
  </si>
  <si>
    <t>24 The Parker Centre, Mansfield Road, Derby, DE21 4SZ</t>
  </si>
  <si>
    <t>MFD (Multi Function Devices) provision</t>
  </si>
  <si>
    <t>Konica Minolta Business Solutions East Ltd</t>
  </si>
  <si>
    <t xml:space="preserve">Konica House, Miles Gray Road, Basildon, Essex. SS14 3AR         </t>
  </si>
  <si>
    <t>01132885</t>
  </si>
  <si>
    <t>Treasury Management Services</t>
  </si>
  <si>
    <t>Provision of Treasury Management Services</t>
  </si>
  <si>
    <t>Link Treasury Services Ltd</t>
  </si>
  <si>
    <t>6th Floor 65 Gresham Street, London, United Kingdom, EC2V 7NQ</t>
  </si>
  <si>
    <t>Option to extend for up to 2 years</t>
  </si>
  <si>
    <t>02652033</t>
  </si>
  <si>
    <t>Insurance -Terrorism</t>
  </si>
  <si>
    <t>Insurance Terrorism</t>
  </si>
  <si>
    <t>Lloyds</t>
  </si>
  <si>
    <t>Suite 426 One Lime Street, London, EC3M 7DQ</t>
  </si>
  <si>
    <t>ITQ/2022/001</t>
  </si>
  <si>
    <t>Kitchen Extract Ducting Cleaning and Associated Services</t>
  </si>
  <si>
    <t>Midland Filtration Ltd</t>
  </si>
  <si>
    <t>39 Moorbridge Road, Bingham Industrial Estate, Nottingham NG13 8GG</t>
  </si>
  <si>
    <t>ADC Security Services</t>
  </si>
  <si>
    <t>MPD FM Limited</t>
  </si>
  <si>
    <t>Unit 20 Dagenham Business Park, 123 Rainham Road North, DAGENHAM, RM10 7FD</t>
  </si>
  <si>
    <t>04632279</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</si>
  <si>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</si>
  <si>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</si>
  <si>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</si>
  <si>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</si>
  <si>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</si>
  <si>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Various</t>
  </si>
  <si>
    <t>ITQ/2023/04</t>
  </si>
  <si>
    <t>Annual Maintenance of Firefighting Equipment at Various Domestic and Non-Domestic Sites
(2023 - 2026)</t>
  </si>
  <si>
    <t>Nottinghamshire Fire Safety Ltd</t>
  </si>
  <si>
    <t>Unit 3 Enterprise Close, Millennium Business Park, Mansfield, Nottinghamshire NG19 7JY</t>
  </si>
  <si>
    <t>AGREEMENT FOR THE PROVISION OF THE PAYBYPHONE SERVICE</t>
  </si>
  <si>
    <t>Collection of Car Parking fees</t>
  </si>
  <si>
    <t>Pay By Phone Ltd</t>
  </si>
  <si>
    <t>2nd Floor Bishops Court, 17a The Broadway, Hatfield, Herts, AL9 5HZ</t>
  </si>
  <si>
    <t>08.06.2020</t>
  </si>
  <si>
    <t>Ongoing</t>
  </si>
  <si>
    <t>No contract value, payments made for car parks by mobile phone</t>
  </si>
  <si>
    <t>05060103</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</si>
  <si>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</si>
  <si>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</si>
  <si>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</si>
  <si>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</si>
  <si>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</si>
  <si>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Insurance Motor</t>
  </si>
  <si>
    <t>Fleet Motor Insurance</t>
  </si>
  <si>
    <t>Supply of Electrical Materials</t>
  </si>
  <si>
    <t>CPU 5819</t>
  </si>
  <si>
    <t>Provision of Lift Maintenance Services at various Domestic and Non-domestic sites within the District of Ashfield</t>
  </si>
  <si>
    <t>Lift Maintenance Services</t>
  </si>
  <si>
    <t>RJ Lifts Services</t>
  </si>
  <si>
    <t xml:space="preserve">RJ Lifts Group Ltd, Unit 1 Galveston Grove, Oldfield Business Park, Stoke-On-Trent, Staffordshire, England, ST4 3PE
</t>
  </si>
  <si>
    <t>Review dates are 01/04/2024 and 01/04/2025</t>
  </si>
  <si>
    <t>02771066</t>
  </si>
  <si>
    <t>Customer Services</t>
  </si>
  <si>
    <t>Postage Charges</t>
  </si>
  <si>
    <t>Royal Mail</t>
  </si>
  <si>
    <t>AF20, Rowland Hill House, Chesterfield , S49 1HQ</t>
  </si>
  <si>
    <t>Varies, depending on how many letters are posted</t>
  </si>
  <si>
    <t>Insurance Fidelity Guarantee</t>
  </si>
  <si>
    <t>Insurance Crime (Fidelity Guarantee) excess layer</t>
  </si>
  <si>
    <t>RSA INSURANCE GROUP LIMITED</t>
  </si>
  <si>
    <t>20 Fenchurch Street, London, EC3M 3AU</t>
  </si>
  <si>
    <t>Security Software</t>
  </si>
  <si>
    <t>Security Scanning Software</t>
  </si>
  <si>
    <t>Satisnet Ltd</t>
  </si>
  <si>
    <t>210 Butterfield The Village, Great Marlings, Luton, Bedfordshire, England, LU2 8DL</t>
  </si>
  <si>
    <t>£7,088</t>
  </si>
  <si>
    <t>05132091</t>
  </si>
  <si>
    <t>Second Element Ltd</t>
  </si>
  <si>
    <t>1 Clare Cottage, Gallamore Lane, Market Rasen, Lincolnshire, England, LN8 3HZ</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</si>
  <si>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</si>
  <si>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</si>
  <si>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</si>
  <si>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</si>
  <si>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</si>
  <si>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</si>
  <si>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1 + 1 years</t>
  </si>
  <si>
    <t>Call off from G-Cloud 13 Framework Agreement [RM1557.13]</t>
  </si>
  <si>
    <t>07142015</t>
  </si>
  <si>
    <t>02204085</t>
  </si>
  <si>
    <t>Wasabi Cloud Storage</t>
  </si>
  <si>
    <t>Business Continuity &amp; Disaster Recovery</t>
  </si>
  <si>
    <t>Softcat</t>
  </si>
  <si>
    <t>Fieldhouse Lane, Marlow, Buckinghamshire, SL7 1LW, UK</t>
  </si>
  <si>
    <t>£9,283.01</t>
  </si>
  <si>
    <t>two years</t>
  </si>
  <si>
    <t>01.01.2026</t>
  </si>
  <si>
    <t>Leisure Operating Contract for Ashfield District Council</t>
  </si>
  <si>
    <t>Leisure Centre Operator -Ashfield DC</t>
  </si>
  <si>
    <t>Sports and Leisure Management Ltd</t>
  </si>
  <si>
    <t xml:space="preserve">Bedford House, 4 Bedford Street, The Strand, London </t>
  </si>
  <si>
    <t xml:space="preserve">Competitive Dialog </t>
  </si>
  <si>
    <t>Supply of Wheelie Bins</t>
  </si>
  <si>
    <t>SSI Schaefer Ltd</t>
  </si>
  <si>
    <t>83-84 Livingstone Road 
Walworth Industrial Estate, Andover, Hampshire, SP10 5QZ</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</si>
  <si>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</si>
  <si>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</si>
  <si>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</si>
  <si>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</si>
  <si>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</si>
  <si>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</si>
  <si>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Supply of Refuse Collection Vehicles</t>
  </si>
  <si>
    <t>Terberg Matec</t>
  </si>
  <si>
    <t>Heathcote Way, Heathcote Industrial Estate, Warwick, Warwickshire, CV34 6TE</t>
  </si>
  <si>
    <t>09699117</t>
  </si>
  <si>
    <t>Professional reference and research</t>
  </si>
  <si>
    <t xml:space="preserve">Thomson Reuters Professional (UK) Limited </t>
  </si>
  <si>
    <t>Po Box 1633, Cheriton House, North Way, Andover, Hampshire SP10 5BE</t>
  </si>
  <si>
    <t>01679046</t>
  </si>
  <si>
    <t>Gas</t>
  </si>
  <si>
    <t>Total Energies Gas &amp; Power Ltd</t>
  </si>
  <si>
    <t>Bridge Gate. 55-57 High Street. Redhill. RH1 1RX</t>
  </si>
  <si>
    <t>02172239</t>
  </si>
  <si>
    <t>UCPOP3686549</t>
  </si>
  <si>
    <t>Insurance Combined Liability &amp; claims handling</t>
  </si>
  <si>
    <t>Travelers</t>
  </si>
  <si>
    <t>63 London Road, Redhill, Surrey RH1 1NA</t>
  </si>
  <si>
    <t>01034343</t>
  </si>
  <si>
    <t>Insurance Crime (Fidelity Guarantee)</t>
  </si>
  <si>
    <t>Internet Connection</t>
  </si>
  <si>
    <t>2 x 1 year</t>
  </si>
  <si>
    <t>Vehicle Waste Management Software</t>
  </si>
  <si>
    <t>Supply of Plumbing and Heating Materials</t>
  </si>
  <si>
    <t>PW_AP_2021</t>
  </si>
  <si>
    <t>Ashfield Sustainability Appraisal of the Local Plan Additional Expenditure &amp; Variations of Contract</t>
  </si>
  <si>
    <t>Strategic Growth Options</t>
  </si>
  <si>
    <t>WSP UK Limited</t>
  </si>
  <si>
    <t>Partnership House, Regent Farm Road, Gosforth, Newcastle-upon-Tyne, NE3 3AF</t>
  </si>
  <si>
    <t xml:space="preserve">Portland Square </t>
  </si>
  <si>
    <t xml:space="preserve">Architectural Design services </t>
  </si>
  <si>
    <t xml:space="preserve">Guy Taylors </t>
  </si>
  <si>
    <t>Neighbourhoods</t>
  </si>
  <si>
    <t>Revenues &amp; Benefits</t>
  </si>
  <si>
    <t>In Procurement</t>
  </si>
  <si>
    <t>TS23-15</t>
  </si>
  <si>
    <t>Regeneration</t>
  </si>
  <si>
    <t>2x12 months</t>
  </si>
  <si>
    <t>TS24-01</t>
  </si>
  <si>
    <t>Pre paint and Painting</t>
  </si>
  <si>
    <t>Pre paint and Painting to external domestic properties</t>
  </si>
  <si>
    <t>DPS</t>
  </si>
  <si>
    <t>ASDC0072-23-40</t>
  </si>
  <si>
    <t>Plumbing and heating materials</t>
  </si>
  <si>
    <t>Wolseley UK Ltd</t>
  </si>
  <si>
    <t>2 Kingmaker Court, Warwick Technology
 Park, Gallows Hill, Warwick, Warwickshire, United Kingdom, CV34 6DY</t>
  </si>
  <si>
    <t>EEM Framework - Mini Competition
 Agreement Reference: 0072-23-40</t>
  </si>
  <si>
    <t>ASDC0072-23-39</t>
  </si>
  <si>
    <t>Electrical Materials</t>
  </si>
  <si>
    <t>Rexel UK Ltd</t>
  </si>
  <si>
    <t>Eagle Court 2, Hatchford Brook, Hatchford Way, Sheldon, Birmingham, B26 3RZ</t>
  </si>
  <si>
    <t>EEM Framework - Mini Competition 
Agreement reference: 0072-23-39</t>
  </si>
  <si>
    <t>ASDC0072-23-42</t>
  </si>
  <si>
    <t>Supply of Ironmongery and Fittings</t>
  </si>
  <si>
    <t>Ironmonger and Fittings materials</t>
  </si>
  <si>
    <t>Huws Gray Ltd</t>
  </si>
  <si>
    <t>Industrial Estate, Llangefni, Anglesey, LL77 7JA</t>
  </si>
  <si>
    <t>EEM Framework - Mini Competition
 Agreement reference: 0072-23-42</t>
  </si>
  <si>
    <t>ASDC0072-23-41</t>
  </si>
  <si>
    <t>Supply of General Building and Timber Materials</t>
  </si>
  <si>
    <t>General Building and Timber Materials</t>
  </si>
  <si>
    <t>EEM Framework - Mini Competition 
Agreement Reference: 00072-23-41</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</si>
  <si>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</si>
  <si>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</si>
  <si>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</si>
  <si>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</si>
  <si>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</si>
  <si>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</si>
  <si>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</si>
  <si>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</si>
  <si>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</si>
  <si>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</si>
  <si>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</si>
  <si>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</si>
  <si>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tender</t>
  </si>
  <si>
    <t>DN695244</t>
  </si>
  <si>
    <t>Skip Hire and Waste Disposal</t>
  </si>
  <si>
    <t>Supply, Delivery, Collection and Waste Disposal</t>
  </si>
  <si>
    <t>ADKINS HOUSE, RAYMOND WAY, OLD MILL LANE IND ESTATE, MANSFIELD WOODHOUSE, NOTTS, NG199BG</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</si>
  <si>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</si>
  <si>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Change, Grow Live</t>
  </si>
  <si>
    <t>Framework Housing</t>
  </si>
  <si>
    <t>Sherwood Forest Hospitals</t>
  </si>
  <si>
    <t>Street Outreach</t>
  </si>
  <si>
    <t>Welbeck Street</t>
  </si>
  <si>
    <t>1207GF – PSDS3b</t>
  </si>
  <si>
    <t>Low Carbon Heating Installation works relating to PSDS3b funding at Ashfield District Councils Central Offices</t>
  </si>
  <si>
    <t>JCT 2016 DB Contract Stage 2 - Installation works related to low carbon heating at Ashfield District Councils Central Offices as per RIBA Stage 4 design and pre ordering of materials covered in the Contract with Leisure Energy signed 21/1/2/2023</t>
  </si>
  <si>
    <t>Substance misuse treatment service</t>
  </si>
  <si>
    <t>CGL 3rd Floor, Tower Point, 44 North Road,  Brighton</t>
  </si>
  <si>
    <t>Direct</t>
  </si>
  <si>
    <t>Funding Agreement between ADC and CGL</t>
  </si>
  <si>
    <t>Fundiing Agreement between ADC and Framework</t>
  </si>
  <si>
    <t>Strategic Housing / RSI Grant Funding</t>
  </si>
  <si>
    <t>Framework Housing Association, Val Roberts House, 25 Gregory Boulevard, Nottingham NG7 6NX</t>
  </si>
  <si>
    <t>Early intervention service and ongoing support service to those at risk of rough sleeping or return to rough sleeping including following release from prison or discharge from hospital. Provide support with complex needs. Support service for users to access and remain in treatment.</t>
  </si>
  <si>
    <t>Funding Agreement between ADC and Framework (Street Outreach)</t>
  </si>
  <si>
    <t>Funding Agreement between ADC and Framework (Welbeck Street)</t>
  </si>
  <si>
    <t>Funding Agreement between ADC and Sherwood Forst Hospitals</t>
  </si>
  <si>
    <t>SFH, King's Mill Hospital, Mansfield Road, Sutton in Ashfield, Nottinghamshire NG17 4JL</t>
  </si>
  <si>
    <t>SFH will provide dedicated clinical outreach time to provide specialist wound care support to patients who are currently, or at risk of rough sleeping.</t>
  </si>
  <si>
    <t>FHA will deliver a street outreach service and proactivaly support those rough sleeping and at risk of rough sleeping throughout Nottinghamshire</t>
  </si>
  <si>
    <t>Funding Agreement between ADC and Tuntum Housing Association</t>
  </si>
  <si>
    <t>THA will deliver an employment support service and proactively support those rough sleeping and at risk of rough sleeping who are non-UK nationals and have no recourse to public funds.</t>
  </si>
  <si>
    <t>Tuntum Housing Association, 90 Beech Avenue, Nottingham, NG7 7LW</t>
  </si>
  <si>
    <t>FHA will deliver a 17 unit supported housing scheme providing short-term accommodation for households experiencing homelessness</t>
  </si>
  <si>
    <t>IP26310R</t>
  </si>
  <si>
    <t xml:space="preserve">Regeneration </t>
  </si>
  <si>
    <t>Lanes Group PLC</t>
  </si>
  <si>
    <t>C/O Elements Ring Road, Lower Wortley, Leeds, West Yourshire, UK LS12 6AB</t>
  </si>
  <si>
    <t xml:space="preserve">TF16 West Kirkby Gateway </t>
  </si>
  <si>
    <t xml:space="preserve">Framework </t>
  </si>
  <si>
    <t xml:space="preserve">Active </t>
  </si>
  <si>
    <t xml:space="preserve">Pulse </t>
  </si>
  <si>
    <t xml:space="preserve">Design and cost management team </t>
  </si>
  <si>
    <t>Lace Market, Nottingham</t>
  </si>
  <si>
    <t>ADC0021126</t>
  </si>
  <si>
    <t>RM6202</t>
  </si>
  <si>
    <t>Tail Spend Solution</t>
  </si>
  <si>
    <t>Provision of a tail spend solution</t>
  </si>
  <si>
    <t>16 Great Queen Street London WC2B 5AH</t>
  </si>
  <si>
    <t>CCS framework RM6202</t>
  </si>
  <si>
    <t>ADC801-0000001430</t>
  </si>
  <si>
    <t>AMT-10367v1</t>
  </si>
  <si>
    <t>Y20011</t>
  </si>
  <si>
    <t>301-22</t>
  </si>
  <si>
    <t>CGPM005076</t>
  </si>
  <si>
    <t>RM6251-HH</t>
  </si>
  <si>
    <t>RM6251-NHH</t>
  </si>
  <si>
    <t>NHH Electriicity</t>
  </si>
  <si>
    <t>1233GF</t>
  </si>
  <si>
    <t>RM6251-G</t>
  </si>
  <si>
    <t>Gas Supply</t>
  </si>
  <si>
    <t xml:space="preserve">Gas Supply </t>
  </si>
  <si>
    <t>RM3781</t>
  </si>
  <si>
    <t>CPU 3911</t>
  </si>
  <si>
    <t>RBT-FIN/PH-ODR225</t>
  </si>
  <si>
    <t>IA001</t>
  </si>
  <si>
    <t>Insurance Crime</t>
  </si>
  <si>
    <t>AMT10367v1</t>
  </si>
  <si>
    <t>Acrive</t>
  </si>
  <si>
    <t>CPIU-2018-01</t>
  </si>
  <si>
    <t>CUK20-970</t>
  </si>
  <si>
    <t>RM6012</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</si>
  <si>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</si>
  <si>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</si>
  <si>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</si>
  <si>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</si>
  <si>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</si>
  <si>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£19,250 + VAT</t>
  </si>
  <si>
    <t>G-Cloud 13 Framework Agreement
 (RM1557.13).</t>
  </si>
  <si>
    <t>Contract allows for variations at an additional cost. Additional day rates being drawn down through to the Local Plan examination due later in 2024.</t>
  </si>
  <si>
    <t>Option to extend exercised</t>
  </si>
  <si>
    <t>Window Cleaning Services</t>
  </si>
  <si>
    <t>Domestic PH&amp;SC / Service</t>
  </si>
  <si>
    <t xml:space="preserve">To carry out the Domestic Property Health &amp; Safety Check / Service (PH&amp;SC/S) programme to domestic properties owned by ADC. </t>
  </si>
  <si>
    <t xml:space="preserve">Concorde BGW Group </t>
  </si>
  <si>
    <t>Palmer Street
Hyde Park
Doncaster</t>
  </si>
  <si>
    <t>Vehicle &amp; Plant Equipment Disposal</t>
  </si>
  <si>
    <t>YPO 1012</t>
  </si>
  <si>
    <t>Transport -Neighbourhoods</t>
  </si>
  <si>
    <t xml:space="preserve">Window cleaning for their operational and ancillary buildings, main offices, community centres, sheltered housing schemes, and communal areas in blocks of residential flats. </t>
  </si>
  <si>
    <t xml:space="preserve">Excel Cleaning Solutions Ltd </t>
  </si>
  <si>
    <t>Unit 4, Taylor Lane Loscoe Heanor Derbyshire DE75 7TA</t>
  </si>
  <si>
    <t>01.04.2024</t>
  </si>
  <si>
    <t>TS24 - 08</t>
  </si>
  <si>
    <t>FP.02.2024</t>
  </si>
  <si>
    <t>Supply of Mycelia Software</t>
  </si>
  <si>
    <t>Planning</t>
  </si>
  <si>
    <t>Cloud Based Software Programme</t>
  </si>
  <si>
    <t>Verna Earth Ltd</t>
  </si>
  <si>
    <t>91 Cowley Hill, Borehamwood, WD6 5NA.</t>
  </si>
  <si>
    <t>01.12.2021</t>
  </si>
  <si>
    <t>Joint procurement with Bassetlaw</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</si>
  <si>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</si>
  <si>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</si>
  <si>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</si>
  <si>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</si>
  <si>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</si>
  <si>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Year 1£13,982; Year 2£14,681 and Year 3£15,415</t>
  </si>
  <si>
    <t>Westlaw/Practical Law  online research</t>
  </si>
  <si>
    <t>Alfred Bagnall &amp; Sons (East Midlands) Ltd</t>
  </si>
  <si>
    <t xml:space="preserve">6 Manor Lane, 
Shipley, 
West Yorkshire, 
BD18 3RD </t>
  </si>
  <si>
    <t>Option to extend for 2 years as per origional contract agreement</t>
  </si>
  <si>
    <t>AFD-AMS-SOW001</t>
  </si>
  <si>
    <t>SaaS Agreement</t>
  </si>
  <si>
    <t>Annual</t>
  </si>
  <si>
    <t>Annual agreement to run alongside the contract of the finance system</t>
  </si>
  <si>
    <t>Assets</t>
  </si>
  <si>
    <t>ADC-FSP-2024</t>
  </si>
  <si>
    <t>Merchant Aquirers</t>
  </si>
  <si>
    <t>Provision of merchant services and monitoring.</t>
  </si>
  <si>
    <t xml:space="preserve">CARD PROCESSING ADVISORY SERVICE LIMITED (CPRAS) </t>
  </si>
  <si>
    <t>5th Floor,167-169 Great Portland Street Great Portland Street LONDON W1W5PF</t>
  </si>
  <si>
    <t>1242GF</t>
  </si>
  <si>
    <t>Legionella Monitoring and Maintenance 
Services</t>
  </si>
  <si>
    <t>Provision of legionella monitoring and maintenance services, and legionella risk assessments at various domestic and non-domestic sites owned or leased by the Council</t>
  </si>
  <si>
    <t>ADC0024525</t>
  </si>
  <si>
    <t>Delivery of the Ashfield Corporate
 Events Calendar 2024-27</t>
  </si>
  <si>
    <t>Events provider for corporate events calendar</t>
  </si>
  <si>
    <t xml:space="preserve">Olivers Events </t>
  </si>
  <si>
    <t>12 Bridgewood Road WEST BRIDGFORD
 Nottingham</t>
  </si>
  <si>
    <t>Development of Houses at Central Avenue</t>
  </si>
  <si>
    <t>Construction services</t>
  </si>
  <si>
    <t xml:space="preserve">Lindum BMS </t>
  </si>
  <si>
    <t xml:space="preserve">Lindum Business Park, Station Road, North Hykeham, Lincoln LN6 3QX </t>
  </si>
  <si>
    <t>Truck &amp; Plant Asset Management</t>
  </si>
  <si>
    <t>Swansea Enterprise Park,22 Ferryboat Close, Liansamlet,Swansea,SA6 8QN</t>
  </si>
  <si>
    <t>653F_23</t>
  </si>
  <si>
    <t>Managed Services for Temporary Agency Resources</t>
  </si>
  <si>
    <t>To supply temporary agency staff resources</t>
  </si>
  <si>
    <t>Matrix SCM</t>
  </si>
  <si>
    <t>2nd Floor Partis House, Knowlhill, Milton Keynes MK58HJ</t>
  </si>
  <si>
    <t>£250,000 approx</t>
  </si>
  <si>
    <t>£500,000 approx</t>
  </si>
  <si>
    <t>Tender via ESPO by NCC</t>
  </si>
  <si>
    <t>joint site licence with MDC annual support for Pentana  Corporate Performance system fee</t>
  </si>
  <si>
    <t>1199HRA - Professional</t>
  </si>
  <si>
    <t>Retrofit Professional Services provider
 including Principal Designer and Lead Designer</t>
  </si>
  <si>
    <t>Mills Green Deal Advisors Trading Ltd as Energy Efficiency Consultants.</t>
  </si>
  <si>
    <t>1 &amp; 2 Mercia Village, Torwood Close
 Westwood Business Park, Coventry, CV4 8HX</t>
  </si>
  <si>
    <t>30.09.2028</t>
  </si>
  <si>
    <t>65 Gresham Street, London, EC2V 7NQ</t>
  </si>
  <si>
    <t>Framework Agreement Y20023 (KCS Procurement Services)</t>
  </si>
  <si>
    <t>this is an ongoing piece of work to support the emerging Local Plan, which has been submitted for examination. There is £3k worth of work outstanding to be delivered</t>
  </si>
  <si>
    <t>Yr1 - £172,082.17
Yr2 - £188,213.84
Yr3 - £207,042.94</t>
  </si>
  <si>
    <t>01.11.2026</t>
  </si>
  <si>
    <t>Direct Award/Pre Award</t>
  </si>
  <si>
    <t>Gamma Operator Connect</t>
  </si>
  <si>
    <t>Microsoft Teams Telephony</t>
  </si>
  <si>
    <t>Gamma Network Solutions</t>
  </si>
  <si>
    <t>The Scalpel, 18th Floor, 52 Lime Street
London, EC3M 7AF</t>
  </si>
  <si>
    <t>CFS2024</t>
  </si>
  <si>
    <t>PROVISION OF COUNTER FRAUD SERVICES</t>
  </si>
  <si>
    <t>Provision of fraud investigation services</t>
  </si>
  <si>
    <t>Derby City Council</t>
  </si>
  <si>
    <t xml:space="preserve">Council House, Corporation Street, 
Derby DE1 2FS </t>
  </si>
  <si>
    <t>£20,000 est</t>
  </si>
  <si>
    <t>Yearly</t>
  </si>
  <si>
    <t xml:space="preserve">2024 Cycling and Walking </t>
  </si>
  <si>
    <t>Cycling and Walking – Design Team
 Appointment</t>
  </si>
  <si>
    <t>Design Team appointment</t>
  </si>
  <si>
    <t>Pell Frischmann Consultants
 Ltd</t>
  </si>
  <si>
    <t>5th Floor 85 Strand, London, England
, WC2R 0DW</t>
  </si>
  <si>
    <t> 01777946</t>
  </si>
  <si>
    <t xml:space="preserve">Lindum Group Limited </t>
  </si>
  <si>
    <t>Lindum Business Park, Station Road, North Hykeham, Lincoln, Lincolnshire, LN6 3QX</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</si>
  <si>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</si>
  <si>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</si>
  <si>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</si>
  <si>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</si>
  <si>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</si>
  <si>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NOTTSCC001-DN708682-41998277</t>
  </si>
  <si>
    <t>Ashfield Innovation and Technology Park
 (AITP)</t>
  </si>
  <si>
    <t>prepare a masterplan or framework for the
 development at Lowmoor Road</t>
  </si>
  <si>
    <t>Shepheard Epstein Hunter</t>
  </si>
  <si>
    <t>175-185 Grays Inn Road, London WC1X 8UE</t>
  </si>
  <si>
    <t>Idox Cloud Planning</t>
  </si>
  <si>
    <t xml:space="preserve">Idox Software Ltd </t>
  </si>
  <si>
    <t>Internet Connections</t>
  </si>
  <si>
    <t>Supplier address</t>
  </si>
  <si>
    <t>Supported application and modules for the finance system</t>
  </si>
  <si>
    <t>Cloud software for core planning functions  including pre-applications, enforcement, and appeals.</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</si>
  <si>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</si>
  <si>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</si>
  <si>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</si>
  <si>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</si>
  <si>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</si>
  <si>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01/0/.2026</t>
  </si>
  <si>
    <t xml:space="preserve">Corporate Comms </t>
  </si>
  <si>
    <t>Procured via EEM Framework</t>
  </si>
  <si>
    <t>1214HRA</t>
  </si>
  <si>
    <t>External Door Entry Systems and Associated Works</t>
  </si>
  <si>
    <t>Scottish Water Business Stream Limited, trading as Business Stream</t>
  </si>
  <si>
    <t>1-3 Lochside Crescent, Edinburgh, EH12 9SE</t>
  </si>
  <si>
    <t>SC294924</t>
  </si>
  <si>
    <t>Development of Affordable housing at Hardwick Lane</t>
  </si>
  <si>
    <t>40 new affordable homes</t>
  </si>
  <si>
    <t>Lindum</t>
  </si>
  <si>
    <t>BMS Station Road Lincoln LN6 3QX</t>
  </si>
  <si>
    <t>Direct award from framework</t>
  </si>
  <si>
    <t>DN750965</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</si>
  <si>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</si>
  <si>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</si>
  <si>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</si>
  <si>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</si>
  <si>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</si>
  <si>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</si>
  <si>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</si>
  <si>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</si>
  <si>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TS24-17</t>
  </si>
  <si>
    <t>Communal Area Cleaning Programme</t>
  </si>
  <si>
    <t>Communal Area Cleaning on a monthly basis</t>
  </si>
  <si>
    <t xml:space="preserve">Capital Services Group Ltd </t>
  </si>
  <si>
    <t>33 Chester Road West Deeside CH5 1SA</t>
  </si>
  <si>
    <t>2nd floor, 1310 Waterside, Arlington Business Park, Theale, Berkshire, RG7 4SA</t>
  </si>
  <si>
    <t>NOTTSCC001-DN724864-73474312</t>
  </si>
  <si>
    <t>1207GF (KINV)</t>
  </si>
  <si>
    <t xml:space="preserve">Consultancy Services, Project Management &amp; Employers Agent on PSDS3b delivery Central Offices </t>
  </si>
  <si>
    <t>Consultancy Services, Project Management &amp; Employers Agent (this is a new appointment outside of the one previously set up by Place)</t>
  </si>
  <si>
    <t>Direct Award via Consultancy +, YPO Framework.</t>
  </si>
  <si>
    <t>Direct Award via Consultancy +, 
YPO Framework.</t>
  </si>
  <si>
    <t>1206GF (KINV)</t>
  </si>
  <si>
    <t xml:space="preserve">Consultancy Services, Project Management &amp; Employers Agent on PSDS3b delivery Hucknall Leisure Centre </t>
  </si>
  <si>
    <t xml:space="preserve">Responsive &amp; Voids Maintenance </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</si>
  <si>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</si>
  <si>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</si>
  <si>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</si>
  <si>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</si>
  <si>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</si>
  <si>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One off procurement</t>
  </si>
  <si>
    <t xml:space="preserve">FOCUS CONSULTANTS </t>
  </si>
  <si>
    <t>30.07.2025</t>
  </si>
  <si>
    <t>ADC1002829</t>
  </si>
  <si>
    <t>Kings Mill Next Steps Year 2</t>
  </si>
  <si>
    <t>Delivery of Next Steps programme funded by National Heritage</t>
  </si>
  <si>
    <t>County Hall, West Bridgeford, Nottingham, NG2 7QP</t>
  </si>
  <si>
    <t>ADC1002828</t>
  </si>
  <si>
    <t>Kings Mill Next Steps Year 3</t>
  </si>
  <si>
    <t>County Hall, West Bridgeford, Nottingham, NG2 &amp;QP</t>
  </si>
  <si>
    <t xml:space="preserve">Clinet side - Cost management and project management </t>
  </si>
  <si>
    <t xml:space="preserve">TF03 ADMC - ESPO </t>
  </si>
  <si>
    <t>06.06.2024</t>
  </si>
  <si>
    <t>30.04.2026</t>
  </si>
  <si>
    <t>YMD Boon</t>
  </si>
  <si>
    <t>6B Anson House Compass Point, Market Harborough</t>
  </si>
  <si>
    <t xml:space="preserve">FHSF - Main Contract </t>
  </si>
  <si>
    <t xml:space="preserve">Principle Contractor - Theatre refurbishment </t>
  </si>
  <si>
    <t xml:space="preserve">Miller Knight Ltd </t>
  </si>
  <si>
    <t>30.09.2025</t>
  </si>
  <si>
    <t>ADC1003280</t>
  </si>
  <si>
    <t xml:space="preserve">	Unit 2b Sherwood Oaks Close
Sherwood Oaks Business Park
Mansfield Notts NG18 4TB</t>
  </si>
  <si>
    <t>CLPD 173 FP01</t>
  </si>
  <si>
    <t>Design Fee's &amp; Tender Pack Development.</t>
  </si>
  <si>
    <t>Cornus Landscape Planning &amp; Design</t>
  </si>
  <si>
    <t>2 Northwick Walk, Worcester WR37AY</t>
  </si>
  <si>
    <t>R-2025-TF15-Focus_
RIBA5-6</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</si>
  <si>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</si>
  <si>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</si>
  <si>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</si>
  <si>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Huthwaite Master Plan Design Fees</t>
  </si>
  <si>
    <t>Still in use</t>
  </si>
  <si>
    <t>Planned, Cyclcial &amp; Estates Maintenance</t>
  </si>
  <si>
    <t>1199HRA Cornish Properties PAS 2035 Retrofit Professional Services Contract</t>
  </si>
  <si>
    <t>Installation of Door Entry Systems including Access Control (handsets, fobs, interconnected cabling, and associated interfaces) to blocks of flats and communal areas; Social Smoke Alarm (Warden Call) System upgrades; and Communal Entrance Doors, including glazing and side screens / curtain walling where applicable.</t>
  </si>
  <si>
    <t>ABCA Systems Limited</t>
  </si>
  <si>
    <t>Cobalt 8, 14 Silver Fox Way, Cobalt Business Park, Newcastle Upon Tyne, Tyne &amp; Wear NE27 0QJ</t>
  </si>
  <si>
    <t>Direct Award via Framework</t>
  </si>
  <si>
    <t>The framework used for the procurement is Fusion21</t>
  </si>
  <si>
    <t>Contract for duration of framework; 6 months notice prior to renewal date to leave the contract</t>
  </si>
  <si>
    <t>90 Whitfield Street, London W1T 4EZ</t>
  </si>
  <si>
    <t>07210383</t>
  </si>
  <si>
    <t>03359561</t>
  </si>
  <si>
    <t>5 Ballards Lane London N3 1XW</t>
  </si>
  <si>
    <t>TF03 ADMC</t>
  </si>
  <si>
    <t>PC-2024-FHSF02b</t>
  </si>
  <si>
    <t xml:space="preserve">Sutton Community Academy – Cornerstone – Appointment for Theatre consultancy services </t>
  </si>
  <si>
    <t>Specialised theatre consultant services on the Sutton Academy Theatre project</t>
  </si>
  <si>
    <t xml:space="preserve">Stage Right Theatre Consultants Ltd </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</si>
  <si>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</si>
  <si>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</si>
  <si>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</si>
  <si>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</si>
  <si>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</si>
  <si>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APP / Flare</t>
  </si>
  <si>
    <t>TS25 - 10</t>
  </si>
  <si>
    <t>1206GF &amp; 1207GF (KINV)</t>
  </si>
  <si>
    <t>Project Management and Employers Agent Consultancy Services for PSDS3b delivery, Hucknall Leisure Centre &amp; Ashfield Council Central Offices</t>
  </si>
  <si>
    <t>Services - Project Manager, Employers Agent and Quantity Surveyor/Cost Consultant</t>
  </si>
  <si>
    <t>Academy Court, 94 Chancery Lane, London
WC2A 1DT</t>
  </si>
  <si>
    <t>Reed Talent Solutions Limited (trading as Consultancy+)</t>
  </si>
  <si>
    <t>TS25 - 01</t>
  </si>
  <si>
    <t xml:space="preserve">Out of Management Voids Repairs </t>
  </si>
  <si>
    <t xml:space="preserve">Voids/Empty Property Repairs </t>
  </si>
  <si>
    <t xml:space="preserve">Parkin Contractors Ltd </t>
  </si>
  <si>
    <t>Wayside House 20 Unwin Road Sutton in Ashfield NG17 4HN</t>
  </si>
  <si>
    <t>TS25 - 08</t>
  </si>
  <si>
    <t xml:space="preserve">Double Glazed Units and Outhouse Doors </t>
  </si>
  <si>
    <t xml:space="preserve">Replacement of double glazed units and doors </t>
  </si>
  <si>
    <t xml:space="preserve">Cash and Carry Windows </t>
  </si>
  <si>
    <t>Bridge House Hermitage Lane NG18 5HB</t>
  </si>
  <si>
    <t>TS25 - 13</t>
  </si>
  <si>
    <t xml:space="preserve">Tree and Hedge Maintenance </t>
  </si>
  <si>
    <t xml:space="preserve">Tree and Hedge Maintenance to housing land </t>
  </si>
  <si>
    <t xml:space="preserve">Forest Farm Tree Services </t>
  </si>
  <si>
    <t>102 Kirkby Road Sutton in Ashfield NG17 1GH</t>
  </si>
  <si>
    <t xml:space="preserve">Crystal Electronics Ltd </t>
  </si>
  <si>
    <t xml:space="preserve">4-4a Titley Bawk Avenue Earls Barton Northamptonshire NN6 OLA </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</si>
  <si>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</si>
  <si>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</si>
  <si>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</si>
  <si>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</si>
  <si>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</si>
  <si>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Investigatory works at Lammas Leisure Centre Main Pool</t>
  </si>
  <si>
    <t>DB3 Group</t>
  </si>
  <si>
    <t>4th Floor, 10 South Parade, Leeds, LS1 5QS</t>
  </si>
  <si>
    <t>0661 7944</t>
  </si>
  <si>
    <t>Specialist consultants for swimming pools</t>
  </si>
  <si>
    <t>ADC1003734</t>
  </si>
  <si>
    <t>Lammas Leisure Centre Pool Edge Advice</t>
  </si>
  <si>
    <t>EvoEnergy</t>
  </si>
  <si>
    <t>ADC1004195</t>
  </si>
  <si>
    <t>Purchase and Installation of Solar at Hucknall Leisure Centre</t>
  </si>
  <si>
    <t>27 Eldon Business Park, Eldon Road, Nottingham, NG9 6DZ</t>
  </si>
  <si>
    <t>0625 9559</t>
  </si>
  <si>
    <t>Procured through Nottinghamshire County Council - extension to existing contract following mini competition</t>
  </si>
  <si>
    <t>Mini Compettion</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</si>
  <si>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</si>
  <si>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</si>
  <si>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</si>
  <si>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</si>
  <si>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</si>
  <si>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</si>
  <si>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</si>
  <si>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</si>
  <si>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</si>
  <si>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</si>
  <si>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</si>
  <si>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NOTTSCC001-DN769910-71471174</t>
  </si>
  <si>
    <t>Temporary Staffing</t>
  </si>
  <si>
    <t>Operations</t>
  </si>
  <si>
    <t>Interim Programme Manager to support the Executive Director - Operations</t>
  </si>
  <si>
    <t>Macildowie Associates Ltd</t>
  </si>
  <si>
    <t>6th Floor, WaterFront House, 35 Station St, Nottingham NG2 3DQ</t>
  </si>
  <si>
    <t>TS24-26</t>
  </si>
  <si>
    <t>Corporate Clothing</t>
  </si>
  <si>
    <t>Supply of Corporate Clothing</t>
  </si>
  <si>
    <t>Hall-Fast Industrial Supplies Ltd</t>
  </si>
  <si>
    <t>7 Acorn Business Park, Commercial Gate Mansfield, NG181EX</t>
  </si>
  <si>
    <t>1252GF</t>
  </si>
  <si>
    <t>Servicing and Maintenance of Fire and Intruder Alarms and Other ‘Specialist’ Systems together with Associated Monitoring</t>
  </si>
  <si>
    <t>Fire and Intruder Alarms Servicing and Maintenance works together with associated monitoring, and the Servicing and Maintenance of other ‘Specialist’ systems (comprising Social Fire Detection and Alarm Systems, Fixed Gaseous Fire Suppression Systems and Fixed Water mist Fire Protection Systems), including associated remedial and reactive works</t>
  </si>
  <si>
    <t>Procurement by Notts County Council DPS</t>
  </si>
  <si>
    <t>DN759580</t>
  </si>
  <si>
    <t>Interim Chief Accountant</t>
  </si>
  <si>
    <t>Temporary staffing contract for the role of Interim Chief Accountant</t>
  </si>
  <si>
    <t>Estimated £60,500</t>
  </si>
  <si>
    <t>Monthly basis</t>
  </si>
  <si>
    <t>FRAMEWORK AGREEMENT LGRP 1030</t>
  </si>
  <si>
    <t>TSM2025/26</t>
  </si>
  <si>
    <t>Provision of 2025/26 Tenant Satisfaction Measures tenant perception survey</t>
  </si>
  <si>
    <t>Housing Management</t>
  </si>
  <si>
    <t xml:space="preserve">Conducting and analysis of the tenant perception survey associated with the 2025/26 Tenant Satisfaction Measures collection </t>
  </si>
  <si>
    <t>Acuity Research &amp; Practice Limited</t>
  </si>
  <si>
    <t>35 Mount Pleasant, Bishops Tawton, Barnstaple, EX32 0AQ</t>
  </si>
  <si>
    <t>CPU2293</t>
  </si>
  <si>
    <t>2 X 48 inch Rotary Stand On Mowers</t>
  </si>
  <si>
    <t>Transport / Place</t>
  </si>
  <si>
    <t xml:space="preserve">Russells UK </t>
  </si>
  <si>
    <t>Rotary Stand On Mowers</t>
  </si>
  <si>
    <t>Waltham Lane,Harby,Leicestershire,LE14 4DB</t>
  </si>
  <si>
    <t>Supply of temporary agency staff for the position of major projects planner</t>
  </si>
  <si>
    <t>Supply of contractor</t>
  </si>
  <si>
    <t>POWER PLANNING CONSULTING LTD</t>
  </si>
  <si>
    <t>15 Tower View Close, Wybunbury, Nantwich, England, CW5 7SS</t>
  </si>
  <si>
    <t>option exercised to extend to June 30, 2027</t>
  </si>
  <si>
    <t>01.04.2025</t>
  </si>
  <si>
    <t>31.03.2030</t>
  </si>
  <si>
    <t>annual uplift of approx 4%</t>
  </si>
  <si>
    <t>two  x one year options</t>
  </si>
  <si>
    <t>ADCPS1</t>
  </si>
  <si>
    <t>Place</t>
  </si>
  <si>
    <t>In procurement</t>
  </si>
  <si>
    <t>1253HRA</t>
  </si>
  <si>
    <t>Skegby Road Insulation Measures</t>
  </si>
  <si>
    <t>External wall insulation, replacement windows and doors, loft top ups and associated works to a previous extension/conversion to the side of a 2 bed ground floor flat</t>
  </si>
  <si>
    <t xml:space="preserve">Tender Issue via the Notts City/MNZH DPS under the PCRs 2015. Notts City/MNZH </t>
  </si>
  <si>
    <t>1241HRA - (DES1)</t>
  </si>
  <si>
    <t>Brand Court and Brand Lane Flats LCH Design</t>
  </si>
  <si>
    <t>Design of low carbon heating system in the form of ground source heat array, heat pumps and wet heating systems at Brand Lane Flats and Brand Court</t>
  </si>
  <si>
    <t>Framework Direct Award via Consultancy +.</t>
  </si>
  <si>
    <t>1241HRA (SENS)</t>
  </si>
  <si>
    <t>Sensors &amp; Data Monitoring in Council Owned Domestic Homes</t>
  </si>
  <si>
    <t>Provision of sets of sensors to collect data on temperature and air quality in Council owned homes along with access to monitoring software and reports for the period of 2 years.</t>
  </si>
  <si>
    <t>Framework Direct Award via CCS G-cloud.</t>
  </si>
  <si>
    <t>ADCPS2</t>
  </si>
  <si>
    <t>Ashfield STEM Career Education for Stakeholders project’s aim is to increase the number of STEM jobs and vacancies within Ashfield, by educating the workforce of key stakeholders that support residents increase skills levels and move into sustainable employment within the Ashfield district</t>
  </si>
  <si>
    <t>Extended</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</si>
  <si>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This requirement has been configured into lots by district: 
Lot 1 HPAS Ashfield 
Lot 2 HPAS Bassetlaw 
Lot 3 HPAS Broxtowe 
Lot 4 HPAS Gedling 
Lot 5 HPAS Mansfield 
Lot 6 HPAS Newark 
Lot 7 HPAS Rushcliffe
Bidders are invited to bid for (up to) a maximum of two lots.
</t>
  </si>
  <si>
    <t>Ashfield Financial Resilience project</t>
  </si>
  <si>
    <t xml:space="preserve">Ashfield’s Financial Resilience project will work proactively with people and households within the Ashfield district, who are financially excluded at the earliest point to keep them out of crisis and increase long-term financial resilience in areas such as increasing income, reducing spending, improving budgeting, building a safety net and protecting assets. </t>
  </si>
  <si>
    <t xml:space="preserve">Citizens Advice Central Nottinghamshire </t>
  </si>
  <si>
    <t xml:space="preserve"> Library and Information Centre, Wellington Place Eastwood Nottinghamshire NG16 3GB</t>
  </si>
  <si>
    <t>ADCPS4</t>
  </si>
  <si>
    <t>Aspiring Careers Ashfield programme</t>
  </si>
  <si>
    <t>Supporting local schools embed a robust Careers Programme into their curriculum.</t>
  </si>
  <si>
    <t>Ideas4Careers (UK) Ltd</t>
  </si>
  <si>
    <t>18 Oxbury Road, Watnall, Nottingham, Nottinghamshire, NG16 1JP</t>
  </si>
  <si>
    <t>2 year extension option taken up to 2028</t>
  </si>
  <si>
    <t xml:space="preserve">Regen25.2-4LowSt </t>
  </si>
  <si>
    <t xml:space="preserve">Viability Assessment - 2-4 Low Street </t>
  </si>
  <si>
    <t>Professional services including architect and engineer</t>
  </si>
  <si>
    <t>Make Consulting Ltd</t>
  </si>
  <si>
    <t>Lugano (Ground Floor), Lake View Drive, Sherwood Business Park, Nottingham, NG15 0ED</t>
  </si>
  <si>
    <t>Furlong Rd, Tunstall, Stoke-on-Trent ST6 5UD</t>
  </si>
  <si>
    <t>Installation of Boilers on a planned basis</t>
  </si>
  <si>
    <t>Planned, Cyclcial &amp; Estates Maintenance (Major Works)</t>
  </si>
  <si>
    <t xml:space="preserve">Boiler Installations </t>
  </si>
  <si>
    <t>Phoenix Gas Services Ltd</t>
  </si>
  <si>
    <t>NOTTSCC001-DN779683-02131876</t>
  </si>
  <si>
    <t>Ashfield Depot Modernisation - Ashfield District Council</t>
  </si>
  <si>
    <t>Project Managers and Consultancy Services on behalf of Ashfield District Council to support the delivery of a comprehensive infrastructure and decarbonisation programme at the Councils vehicle maintenance depot.</t>
  </si>
  <si>
    <t>Awarded through YPO1141</t>
  </si>
  <si>
    <t>AMS17340</t>
  </si>
  <si>
    <t xml:space="preserve">Roller shutter to the Mower Storage Area </t>
  </si>
  <si>
    <t>provide and install a new roller shutter to the Mower Storage Area at Northern Depot</t>
  </si>
  <si>
    <t xml:space="preserve">ADC Entrance Solutions Ltd </t>
  </si>
  <si>
    <t>Bassendale Road Bromborough Merseyside CH62 3RE</t>
  </si>
  <si>
    <t>Project Management Training</t>
  </si>
  <si>
    <t>Neighbourhoods, Operations</t>
  </si>
  <si>
    <t xml:space="preserve">Project Management Training </t>
  </si>
  <si>
    <t>The Knowledge Academy  Limited</t>
  </si>
  <si>
    <t>Reflex, Cain Road Bracknell RG12 1HL</t>
  </si>
  <si>
    <t xml:space="preserve">Castleton capital CEDRM - MRI Document Management
</t>
  </si>
  <si>
    <t>Digital Transformation</t>
  </si>
  <si>
    <t>CEDRM and MRI Document management unlimited users site licence includes: Autofiler, Tenant Move, Refiler, Structure Editor, Folder Creator, Simple Search for Up to 6,700 Properties</t>
  </si>
  <si>
    <t>MRI Software Ltd</t>
  </si>
  <si>
    <t>9 King Street, London, England, EC2V 8EA</t>
  </si>
  <si>
    <t>Funding Agreement between ADC and Framework (Fritchley Court)</t>
  </si>
  <si>
    <t>FHA will deliver an 8 bed unit supported housing scheme providing move-on accommodation for households experiencing homelessness</t>
  </si>
  <si>
    <t>Fritchley Court</t>
  </si>
  <si>
    <t>TS25 - 07</t>
  </si>
  <si>
    <t>TS25 - 02</t>
  </si>
  <si>
    <t>TS25 - 03</t>
  </si>
  <si>
    <t>ADC1005859</t>
  </si>
  <si>
    <t>Kirkby Leisure Centre - Capital Improvements Ltd</t>
  </si>
  <si>
    <t xml:space="preserve">Expansion of the gym and soft play facilities and improvements to the BMS (Building Management System).at Kirkby Leisure Centre. </t>
  </si>
  <si>
    <t xml:space="preserve">Sport and Leisure Management Ltd (Everyone Active) </t>
  </si>
  <si>
    <t>2 Watling Drive, Sketchley Meadows, Hinkley, Leicester, LE10 3EY</t>
  </si>
  <si>
    <t>SMP licence</t>
  </si>
  <si>
    <t>Corporate SMP licence</t>
  </si>
  <si>
    <t>Smarter Pay Ltd</t>
  </si>
  <si>
    <t>32-36 Prospect Street Hul HU28PX</t>
  </si>
  <si>
    <t>DN759750</t>
  </si>
  <si>
    <t xml:space="preserve">Public Protection </t>
  </si>
  <si>
    <t xml:space="preserve">Public Protection solution </t>
  </si>
  <si>
    <t xml:space="preserve">IDOX Software Ltd </t>
  </si>
  <si>
    <t>Arthur House 41 Arthur Street Belfast. BT1 4GB</t>
  </si>
  <si>
    <t>AVC689653782</t>
  </si>
  <si>
    <t>Salary Sacrifice Additional Voluntary Contributions</t>
  </si>
  <si>
    <t>Human Resources</t>
  </si>
  <si>
    <t>Salary Sacrifice AVC’s</t>
  </si>
  <si>
    <t xml:space="preserve">My Money Matters, AVC Wise Limited </t>
  </si>
  <si>
    <t xml:space="preserve">5 Margaret Road, Romford, Essex, RM2 5SH </t>
  </si>
  <si>
    <t>7% of the employees AVC contributions</t>
  </si>
  <si>
    <t xml:space="preserve">Grounds Maintenance Machinery </t>
  </si>
  <si>
    <t>Trimax Pegasus S5 493(4.9m Width Cut) Large Tractor Mount Rotory Mower</t>
  </si>
  <si>
    <t xml:space="preserve">Henton &amp; Chattell </t>
  </si>
  <si>
    <t>London Rd,Nottingham, NG2 3HW</t>
  </si>
  <si>
    <t>`</t>
  </si>
  <si>
    <t>ADC1006251</t>
  </si>
  <si>
    <t>TF07 - Window Replacement Works at 1-3 Low Moor Road</t>
  </si>
  <si>
    <t xml:space="preserve">Window replacement and installation at 1-3 Low Moor Road, including brick infill where required, cavity closer installation where required. </t>
  </si>
  <si>
    <t>StoreyBuild</t>
  </si>
  <si>
    <t>Sherwood House, Gregory Boulevard, Notts NG7 6LB</t>
  </si>
  <si>
    <t>ADC1005199</t>
  </si>
  <si>
    <t>UKSPF Pre-Opening Support</t>
  </si>
  <si>
    <t xml:space="preserve">Pre-Opening Support for the ADMC project. The programme includes a series of events to support the ADMC in the pre-opening stages, such as the procurement of the operator, the development of the ADMC website, communication and marketing, stakeholder engagement and host/attend events.  </t>
  </si>
  <si>
    <t>3 Welford Road, Lutterworth, Leciestershire, LE17 6JZ</t>
  </si>
  <si>
    <t>ADCPS3</t>
  </si>
  <si>
    <t>Ashfield Transform your Future Programme</t>
  </si>
  <si>
    <t>Delivering person centred mentoring, employability skills support, and community-based activities &amp; events to support Young People that are either Not in Employment, Education or Training (NEET) or are at risk of becoming NEET, by helping them on their journey towards and into employment, education and training.</t>
  </si>
  <si>
    <t>Futures Advice, Skills and Employment Limited</t>
  </si>
  <si>
    <t>57 Maid Marian Way, Nottingham, Nottinghamshire, England, NG1 6GE</t>
  </si>
  <si>
    <t>ASDC0072-25-112</t>
  </si>
  <si>
    <t>Supply of specialist materials</t>
  </si>
  <si>
    <t>Operational Support - Housing</t>
  </si>
  <si>
    <t>Supply of specialist materials (shower pumps)</t>
  </si>
  <si>
    <t>AKW MEDI-CARE Limited</t>
  </si>
  <si>
    <t>Unit 404 Pointon Way, Hampton, Lovett, Droitwich Spa, Worcestershire, WR9 0LR</t>
  </si>
  <si>
    <t>Direct Award via EEM Framework EEM0072</t>
  </si>
  <si>
    <t xml:space="preserve">CPU2293 </t>
  </si>
  <si>
    <t xml:space="preserve">Purchase Trimax Pegasus S5 493 Trailed Rotary Mower </t>
  </si>
  <si>
    <t>Transport/Place</t>
  </si>
  <si>
    <t>Trimax Pegasus S5 493 Trailed Rotary Mower</t>
  </si>
  <si>
    <t>London Rd Nottingham NG2 3HW</t>
  </si>
  <si>
    <t>One off purchase via Nottingham Transport Group Framework CPU2293 Start Date : 1/7/2024- End Date 31/3/2026</t>
  </si>
  <si>
    <t>OC357628</t>
  </si>
  <si>
    <t>TF09 (CONS)</t>
  </si>
  <si>
    <t>Mini Competition on Pagabo Framework</t>
  </si>
  <si>
    <t>TF09 (SYST)</t>
  </si>
  <si>
    <t>Systra Planning Condition Discharge</t>
  </si>
  <si>
    <t>Traffic Consultant Services to aid in discharge of Planning Conditons for the Kingsway Park Sports Hub Development</t>
  </si>
  <si>
    <t>ESPO Call Off - 2015 PCRs</t>
  </si>
  <si>
    <t xml:space="preserve">TF09 (DES) </t>
  </si>
  <si>
    <t>TF15 (CONS)</t>
  </si>
  <si>
    <t>Sutton Lawn Sports Hub (Building Contract Award)</t>
  </si>
  <si>
    <t>Construction of new sports hub at Sutton Lawn inc. changing pavilion, car park and new football pitch</t>
  </si>
  <si>
    <t>Sutton Lawn Sports Hub (Pre Construction Services Agreement)</t>
  </si>
  <si>
    <t>PCSA for selected services to verify project works and costs before entering into the Builidng Contract ref: TF15 (CONS).</t>
  </si>
  <si>
    <t>ADC1004102 &amp; ADC1003844 
TF15 (PCSA)</t>
  </si>
  <si>
    <t>March 20205</t>
  </si>
  <si>
    <t>Mini Competition on Pagabo Framework - PCSA Works</t>
  </si>
  <si>
    <t>Systra Ltd,</t>
  </si>
  <si>
    <t xml:space="preserve"> 3rd Floor, 1 Carey Lane, London, England, EC2V 8AE</t>
  </si>
  <si>
    <t>NOTTSCC001
-DN783817-48930838</t>
  </si>
  <si>
    <t>Towns Fund Project Management</t>
  </si>
  <si>
    <t>To provide client side project management services to co-ordinate and mange the delivery of Towns Fund and Future High Street Fund projects. Support the coordination and input into developing and reporting to central government and the Councils internal governance procedures - awarded on behalf of Ashfield District Council through YPO 1141</t>
  </si>
  <si>
    <t>Reed Talent Solutions Ltd (trading as Consultancy+)</t>
  </si>
  <si>
    <t>Academy Court, 94 Chancery Lane, London. WC2A 1DT</t>
  </si>
  <si>
    <t>through YPO 1141 framework</t>
  </si>
  <si>
    <t>Seddon Construction Ltd</t>
  </si>
  <si>
    <t>Plodder Lane, Edge Fold, Bolton BL4 0NN</t>
  </si>
  <si>
    <t>1250HRA</t>
  </si>
  <si>
    <t>Beechwood Court Roof Replacement</t>
  </si>
  <si>
    <t>Design, replacement, supply and installation of the mono pitch roof, vertical hanging tiles, flat roof for the covered walkway, insulated flat roof and internal renovation to the Community Centre</t>
  </si>
  <si>
    <t>Total Contract Value VAT incl</t>
  </si>
  <si>
    <t xml:space="preserve">Total Contract Value ex VAT </t>
  </si>
  <si>
    <t>SME/VCSE</t>
  </si>
  <si>
    <t>SME</t>
  </si>
  <si>
    <t>VCSE</t>
  </si>
  <si>
    <t>The Coach House - 29 Kedleston Road - Derby DE22 1FL</t>
  </si>
  <si>
    <t>HEB Surveyors</t>
  </si>
  <si>
    <t>Occular Integration Ltd</t>
  </si>
  <si>
    <t>Mercateo UK Ltd (Unite EU)</t>
  </si>
  <si>
    <t>Procurred via ESPO framework as and when required</t>
  </si>
  <si>
    <t>ADT Site Services LTD</t>
  </si>
  <si>
    <t>Ferret Information Systems Ltd</t>
  </si>
  <si>
    <t>Quoation</t>
  </si>
  <si>
    <t>Resources and Business Transformation (Customer Experience)</t>
  </si>
  <si>
    <t>Security Services - static guard</t>
  </si>
  <si>
    <t>Tuntum Housing Association</t>
  </si>
  <si>
    <t>On demand service</t>
  </si>
  <si>
    <t>Andy Dean Business Solutions</t>
  </si>
  <si>
    <t>No further options to extend</t>
  </si>
  <si>
    <t>House on the Hill ITSM</t>
  </si>
  <si>
    <t xml:space="preserve">SaaS ITSM system used by ICT for service desk, asset &amp; problem management </t>
  </si>
  <si>
    <t>127 Stockport Road, Greater Manchester, UK, SK6 6AF</t>
  </si>
  <si>
    <t>ICT 2025</t>
  </si>
  <si>
    <t>House on the Hill Software Ltd</t>
  </si>
  <si>
    <t>TF09 (DES) - Kingsway Sports Hub Focus Consultant Ltd RIBA 5-6</t>
  </si>
  <si>
    <t xml:space="preserve">RIBAS Stage 5-6 Multi Consultancy Services to see the Kingsway Park Sport Hub Project to completion. </t>
  </si>
  <si>
    <t>FOCUS CONSULTANTS 2010 LLP</t>
  </si>
  <si>
    <t>18 St Christopher's Way, Pride Park, Derby, Derbyshire, United Kingdom, NG8 6AS</t>
  </si>
  <si>
    <t>Business Support for Highstreets - Hucknall &amp; Rurals</t>
  </si>
  <si>
    <t>Business Support for Highstreets - Kirkby &amp; Sutton</t>
  </si>
  <si>
    <t>Ashfield's Small Business Membership Programme</t>
  </si>
  <si>
    <t>Provide specialist in-person business advisory services to (SME) business owners located in highstret areas</t>
  </si>
  <si>
    <t xml:space="preserve">Training Course Broker Ltd (TA Cliffen Consulting) </t>
  </si>
  <si>
    <t>Together Futures Limited (TA Save The Highstreet)</t>
  </si>
  <si>
    <t>Federation for Small Businesses (FSB)</t>
  </si>
  <si>
    <t>Sir Frank Whittle Way, Blackpool Business Park, Blackpool, Lancashire, FY4 2FE</t>
  </si>
  <si>
    <t>Discounted membership packages available wih FSB for small business employing less than 20 people.</t>
  </si>
  <si>
    <t>01263540</t>
  </si>
  <si>
    <t>Contract will run until 31/3/26</t>
  </si>
  <si>
    <t>Flat A St Clemments Church Hall, Davey Close, London, N7 8BB</t>
  </si>
  <si>
    <t>1550310</t>
  </si>
  <si>
    <t>8 The Fieldings, Sutton-in-Ashfield, Ng17 2TF</t>
  </si>
  <si>
    <t>10855487</t>
  </si>
  <si>
    <t>CPU4235</t>
  </si>
  <si>
    <t>Provision of treasury consultancy services</t>
  </si>
  <si>
    <t>contract for treasury consultancy services</t>
  </si>
  <si>
    <t>Link Group (Link Treasury Services)</t>
  </si>
  <si>
    <t>6th Floor
65 Gresham Street
London, EC2V 7NQ</t>
  </si>
  <si>
    <t>Year 1 - £11,600 +vat 
Year 2 - £12,200 +vat</t>
  </si>
  <si>
    <t>ADC1005928</t>
  </si>
  <si>
    <t>ADC1006411</t>
  </si>
  <si>
    <t>ADC1006108</t>
  </si>
  <si>
    <t>Ashfield STEM Careers Education for Stakeholders Project</t>
  </si>
  <si>
    <t>The Three's Club Services Ltd</t>
  </si>
  <si>
    <t>Barkat House, 116-118 Finchley Road, London, NW3 5HT</t>
  </si>
  <si>
    <t>31/11/2025</t>
  </si>
  <si>
    <t>On track to finish build end of Nov '25</t>
  </si>
  <si>
    <t>managed Services for Temporary Agency Resources</t>
  </si>
  <si>
    <t>Framework set up by NCC &amp; used as required</t>
  </si>
  <si>
    <t>Framework set up by NCC to use as demand requires</t>
  </si>
  <si>
    <t>SLA 0715-v1</t>
  </si>
  <si>
    <t>3 x 1 year</t>
  </si>
  <si>
    <t>DN775675</t>
  </si>
  <si>
    <t>ADC1007185</t>
  </si>
  <si>
    <t>Supply of temporary contractor Planning Policy officer</t>
  </si>
  <si>
    <t>Supply of temporary contractor Planning Policy officer ( full time)</t>
  </si>
  <si>
    <t>Oyster Partnership</t>
  </si>
  <si>
    <t>Floor 2, 64 North Row, Mayfair, London, W1K 7DA</t>
  </si>
  <si>
    <t>1251HRA</t>
  </si>
  <si>
    <t>Aspley Court Heating &amp; Domestic Hot Water Replacement</t>
  </si>
  <si>
    <t>Design, supply and installation of replacement heating and domestic hot water provision (including associated works) to 25 individual flats and communal areas at Aspley Court in Sutton-in-Ashfield, Nottinghamshire</t>
  </si>
  <si>
    <t xml:space="preserve">DN773844 </t>
  </si>
  <si>
    <t>Servicing and maintenance of Social Fire Detection and Alarm Systems, Fixed Gaseous Fire Suppression Systems and Fixed Watermist Fire Protection Systems, including associated remedial and reactive works.</t>
  </si>
  <si>
    <t xml:space="preserve">Hoot Fire &amp; Security Ltd </t>
  </si>
  <si>
    <t>Ada Lovelace House Urban Road Kirkby in Ashfield Nottingham NG17 8BY</t>
  </si>
  <si>
    <t xml:space="preserve">This procurement was via Notts County Council DPS - DN763653, under Lot 13 Fire Protection of the Minor Construction Works and Maintenance </t>
  </si>
  <si>
    <t>ADC 1254GF</t>
  </si>
  <si>
    <t>Provision of Periodic Inspection and Testing of Fixed Electricals</t>
  </si>
  <si>
    <t xml:space="preserve">AST Electricial Solutions Ltd </t>
  </si>
  <si>
    <t>83-89 Phoenix Street Sutton In Ashfield Nottinghamshire NG17 4HL</t>
  </si>
  <si>
    <t>NOTTSCC-DN760145-51354314</t>
  </si>
  <si>
    <t>Language Services</t>
  </si>
  <si>
    <t>Customer Experience</t>
  </si>
  <si>
    <t>Foreign language translation</t>
  </si>
  <si>
    <t>Oncall Interpreters</t>
  </si>
  <si>
    <t>floor 3, 15 Bowling Green Lane, London EC1R0BD</t>
  </si>
  <si>
    <t>Est £10,500</t>
  </si>
  <si>
    <t>CCS framework RM6141</t>
  </si>
  <si>
    <t>Services provided have enable the project to reach PC. Guy Taylors will be responsible for the final certificate when defeats liability ends 06-10-26</t>
  </si>
  <si>
    <t>ESPO Framework - 2664-22</t>
  </si>
  <si>
    <t>Pagebo Framework - Medium Works 2023 - AVP-TEA-2002, Lot 3. 16th Jan 2023 - 2027. Mini Competition was held in Nov 2024.</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</si>
  <si>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</si>
  <si>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TF09 (CONS) - Kingsway Sports Hub (Building Contract Award)</t>
  </si>
  <si>
    <t>TF09 (CONS) - Kingsway Park Sports Hub Pavilions &amp; Pitches - Construction Contract</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</si>
  <si>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</si>
  <si>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 xml:space="preserve">Seddon Construction Limited </t>
  </si>
  <si>
    <t>Plodder Lane, Edge Fold, Bolton, Lancashire, BL4 0NN</t>
  </si>
  <si>
    <t>Pagebo Framework - Medium Works 2023 - AVP-TEA-2002, 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</si>
</sst>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2"/>
      <color rgb="FF0B0C0C"/>
      <name val="Calibri"/>
      <family val="2"/>
      <scheme val="minor"/>
    </font>
    <font>
      <sz val="11"/>
      <color theme="4" tint="-0.249977111117893"/>
      <name val="Calibri"/>
      <family val="2"/>
      <scheme val="minor"/>
    </font>
    <font>
      <sz val="11"/>
      <name val="Calibri"/>
      <family val="2"/>
      <scheme val="minor"/>
    </font>
    <font>
      <sz val="12"/>
      <color theme="1"/>
      <name val="Arial"/>
      <family val="2"/>
    </font>
    <font>
      <sz val="11"/>
      <color theme="1"/>
      <name val="Arial"/>
      <family val="2"/>
    </font>
    <font>
      <sz val="8"/>
      <name val="Calibri"/>
      <family val="2"/>
      <scheme val="minor"/>
    </font>
    <font>
      <sz val="11"/>
      <color rgb="FF000000"/>
      <name val="Calibri"/>
      <family val="2"/>
      <scheme val="minor"/>
    </font>
    <font>
      <sz val="12"/>
      <color rgb="FF1F1F1F"/>
      <name val="Arial"/>
      <family val="2"/>
    </font>
    <font>
      <sz val="10"/>
      <color rgb="FF000000"/>
      <name val="Calibri"/>
      <family val="2"/>
      <scheme val="minor"/>
    </font>
    <font>
      <i/>
      <sz val="12"/>
      <color rgb="FF1F1F1F"/>
      <name val="Calibri"/>
      <family val="2"/>
      <scheme val="minor"/>
    </font>
    <font>
      <sz val="11"/>
      <color rgb="FF00000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05">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3" fillId="0" borderId="1" xfId="0" quotePrefix="1"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9" fillId="0" borderId="1" xfId="0" applyFont="1" applyBorder="1" applyAlignment="1">
      <alignment vertical="center" wrapText="1"/>
    </xf>
    <xf numFmtId="164"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6" fontId="3" fillId="0" borderId="1" xfId="0" applyNumberFormat="1" applyFont="1" applyBorder="1" applyAlignment="1">
      <alignment horizontal="center" vertical="center"/>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14" fontId="3" fillId="0" borderId="1" xfId="0"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4" fillId="0" borderId="1" xfId="0" applyFont="1" applyBorder="1" applyAlignment="1">
      <alignment horizontal="right" wrapText="1"/>
    </xf>
    <xf numFmtId="0" fontId="6"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6" fontId="11" fillId="0" borderId="1" xfId="0" applyNumberFormat="1" applyFont="1" applyBorder="1" applyAlignment="1">
      <alignment horizontal="center" vertical="top" wrapText="1"/>
    </xf>
    <xf numFmtId="164" fontId="1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0" fillId="0" borderId="1" xfId="0" applyBorder="1" applyAlignment="1">
      <alignment horizontal="center" vertical="center"/>
    </xf>
    <xf numFmtId="14" fontId="15" fillId="0" borderId="1" xfId="0" applyNumberFormat="1" applyFont="1" applyBorder="1" applyAlignment="1">
      <alignment vertical="top"/>
    </xf>
    <xf numFmtId="0" fontId="15" fillId="0" borderId="1" xfId="0" applyFont="1" applyBorder="1"/>
    <xf numFmtId="0" fontId="8" fillId="0" borderId="1" xfId="2" applyFont="1" applyBorder="1" applyAlignment="1">
      <alignment horizontal="left" vertical="center" wrapText="1"/>
    </xf>
    <xf numFmtId="0" fontId="11" fillId="0" borderId="5" xfId="0" applyFont="1" applyBorder="1" applyAlignment="1">
      <alignment horizontal="center"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0" fontId="0" fillId="4" borderId="1" xfId="0" applyFill="1" applyBorder="1" applyAlignment="1">
      <alignment horizontal="center" vertical="top"/>
    </xf>
    <xf numFmtId="1" fontId="3" fillId="0" borderId="1" xfId="0" applyNumberFormat="1" applyFont="1" applyBorder="1" applyAlignment="1">
      <alignment horizontal="left" vertical="center" wrapText="1"/>
    </xf>
    <xf numFmtId="166" fontId="3" fillId="4"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0" fillId="0" borderId="1" xfId="0" applyBorder="1" applyAlignment="1">
      <alignment horizontal="center" vertical="top"/>
    </xf>
    <xf numFmtId="0" fontId="4" fillId="4" borderId="0" xfId="0" applyFont="1" applyFill="1" applyAlignment="1">
      <alignment horizontal="center" vertical="center" wrapText="1"/>
    </xf>
    <xf numFmtId="1" fontId="6" fillId="4" borderId="1" xfId="0" applyNumberFormat="1" applyFont="1" applyFill="1" applyBorder="1" applyAlignment="1">
      <alignment horizontal="left" vertical="center" wrapText="1"/>
    </xf>
    <xf numFmtId="166" fontId="6"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17" fillId="0" borderId="1" xfId="0" applyFont="1" applyBorder="1" applyAlignment="1">
      <alignment horizontal="center"/>
    </xf>
    <xf numFmtId="0" fontId="4" fillId="0" borderId="1" xfId="0" quotePrefix="1" applyFont="1" applyBorder="1" applyAlignment="1">
      <alignment horizontal="left" vertical="center" wrapText="1"/>
    </xf>
    <xf numFmtId="6" fontId="3" fillId="0" borderId="1" xfId="0" applyNumberFormat="1" applyFont="1" applyBorder="1" applyAlignment="1">
      <alignment vertical="center"/>
    </xf>
    <xf numFmtId="0" fontId="3" fillId="0" borderId="1" xfId="0" applyFont="1" applyBorder="1"/>
    <xf numFmtId="167" fontId="5" fillId="2" borderId="1" xfId="1"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6" xfId="1"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67" fontId="4" fillId="4"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xf>
    <xf numFmtId="167" fontId="6" fillId="4" borderId="1" xfId="1" applyNumberFormat="1"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167" fontId="4" fillId="0" borderId="5" xfId="1" applyNumberFormat="1" applyFont="1" applyFill="1" applyBorder="1" applyAlignment="1">
      <alignment horizontal="center" vertical="center" wrapText="1"/>
    </xf>
    <xf numFmtId="167" fontId="11" fillId="0"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0" fillId="0" borderId="1" xfId="0" applyNumberFormat="1" applyBorder="1" applyAlignment="1">
      <alignment horizontal="center" vertical="center"/>
    </xf>
    <xf numFmtId="167" fontId="4" fillId="0" borderId="0" xfId="1" applyNumberFormat="1" applyFont="1" applyFill="1" applyBorder="1" applyAlignment="1">
      <alignment horizontal="center" vertical="center" wrapText="1"/>
    </xf>
    <xf numFmtId="167" fontId="4" fillId="0" borderId="7" xfId="1" applyNumberFormat="1" applyFont="1" applyFill="1" applyBorder="1" applyAlignment="1">
      <alignment horizontal="center" vertical="center" wrapText="1"/>
    </xf>
    <xf numFmtId="0" fontId="3" fillId="0" borderId="1" xfId="0" applyFont="1" applyBorder="1" applyAlignment="1">
      <alignment wrapText="1"/>
    </xf>
    <xf numFmtId="0" fontId="6" fillId="0" borderId="1" xfId="0" applyFont="1" applyBorder="1" applyAlignment="1">
      <alignment horizontal="center"/>
    </xf>
    <xf numFmtId="0" fontId="13" fillId="0" borderId="1" xfId="0" applyFont="1" applyBorder="1" applyAlignment="1">
      <alignment horizontal="center" vertical="center"/>
    </xf>
    <xf numFmtId="14" fontId="4" fillId="6"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1" fontId="6" fillId="0" borderId="2" xfId="0" applyNumberFormat="1"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vertical="center"/>
    </xf>
    <xf numFmtId="0" fontId="4" fillId="6" borderId="1" xfId="0" applyFont="1" applyFill="1" applyBorder="1" applyAlignment="1">
      <alignment horizontal="left" vertical="center" wrapText="1"/>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0" fontId="6" fillId="0" borderId="2" xfId="0" applyFont="1" applyBorder="1" applyAlignment="1">
      <alignment horizontal="left" vertical="center" wrapText="1"/>
    </xf>
    <xf numFmtId="0" fontId="0" fillId="0" borderId="1" xfId="0" applyBorder="1"/>
    <xf numFmtId="0" fontId="11" fillId="0" borderId="1" xfId="0" applyFont="1" applyBorder="1" applyAlignment="1">
      <alignment horizontal="left" vertical="top" wrapText="1"/>
    </xf>
    <xf numFmtId="0" fontId="16" fillId="0" borderId="1" xfId="0" applyFont="1" applyBorder="1" applyAlignment="1">
      <alignment vertical="center" wrapText="1"/>
    </xf>
    <xf numFmtId="164" fontId="6" fillId="0" borderId="2" xfId="0" applyNumberFormat="1" applyFont="1" applyBorder="1" applyAlignment="1">
      <alignment horizontal="center" vertical="center" wrapText="1"/>
    </xf>
    <xf numFmtId="8" fontId="4" fillId="0" borderId="1" xfId="0" applyNumberFormat="1" applyFont="1" applyBorder="1" applyAlignment="1">
      <alignment horizontal="center" vertical="center" wrapText="1"/>
    </xf>
    <xf numFmtId="167" fontId="6" fillId="0" borderId="2" xfId="1" applyNumberFormat="1" applyFont="1" applyFill="1" applyBorder="1" applyAlignment="1">
      <alignment horizontal="center" vertical="center" wrapText="1"/>
    </xf>
    <xf numFmtId="167" fontId="3" fillId="0" borderId="1" xfId="0" applyNumberFormat="1" applyFont="1" applyBorder="1" applyAlignment="1">
      <alignment vertical="center"/>
    </xf>
    <xf numFmtId="0" fontId="6" fillId="0" borderId="2" xfId="0" applyFont="1" applyBorder="1" applyAlignment="1">
      <alignment horizontal="center" vertical="center" wrapText="1"/>
    </xf>
    <xf numFmtId="166" fontId="6" fillId="0" borderId="2" xfId="0" applyNumberFormat="1" applyFont="1" applyBorder="1" applyAlignment="1">
      <alignment horizontal="center" vertical="center" wrapText="1"/>
    </xf>
    <xf numFmtId="166" fontId="11" fillId="0" borderId="0" xfId="0" applyNumberFormat="1" applyFont="1" applyAlignment="1">
      <alignment horizontal="center" vertical="center" wrapText="1"/>
    </xf>
    <xf numFmtId="166" fontId="11" fillId="0" borderId="5" xfId="0" applyNumberFormat="1" applyFont="1" applyBorder="1" applyAlignment="1">
      <alignment horizontal="center" vertical="center" wrapText="1"/>
    </xf>
    <xf numFmtId="166" fontId="4" fillId="4" borderId="5"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6" fillId="7"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3" fillId="0" borderId="6" xfId="0" applyFont="1" applyBorder="1" applyAlignment="1">
      <alignment vertical="center"/>
    </xf>
    <xf numFmtId="0" fontId="6"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6" xfId="0" applyFont="1" applyBorder="1" applyAlignment="1">
      <alignment horizontal="left" vertical="center" wrapText="1"/>
    </xf>
    <xf numFmtId="164" fontId="3" fillId="0" borderId="2"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4" borderId="2"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166" fontId="3" fillId="0" borderId="2"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166" fontId="4" fillId="4" borderId="2"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0" fontId="11" fillId="4" borderId="6" xfId="0" applyFont="1" applyFill="1" applyBorder="1" applyAlignment="1">
      <alignment horizontal="center" vertical="center" wrapText="1"/>
    </xf>
    <xf numFmtId="0" fontId="3" fillId="0" borderId="2" xfId="0" quotePrefix="1" applyFont="1" applyBorder="1" applyAlignment="1">
      <alignment horizontal="center" vertical="center" wrapText="1"/>
    </xf>
    <xf numFmtId="0" fontId="6" fillId="0" borderId="2" xfId="0" applyFont="1" applyBorder="1" applyAlignment="1">
      <alignment horizontal="center"/>
    </xf>
    <xf numFmtId="0" fontId="11" fillId="0" borderId="6" xfId="0" applyFont="1" applyBorder="1" applyAlignment="1">
      <alignment horizontal="center"/>
    </xf>
    <xf numFmtId="49" fontId="4"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15" fillId="0" borderId="2" xfId="0" applyFont="1" applyBorder="1" applyAlignment="1">
      <alignment horizontal="center"/>
    </xf>
    <xf numFmtId="0" fontId="12" fillId="0" borderId="0" xfId="0" applyFont="1" applyAlignment="1">
      <alignment horizontal="center" vertical="center"/>
    </xf>
    <xf numFmtId="0" fontId="11" fillId="0" borderId="6" xfId="0" applyFont="1" applyBorder="1" applyAlignment="1">
      <alignment horizontal="center" vertical="center" wrapText="1"/>
    </xf>
    <xf numFmtId="4" fontId="3" fillId="0" borderId="0" xfId="0" applyNumberFormat="1" applyFont="1" applyAlignment="1">
      <alignment horizontal="center" vertical="center" wrapText="1"/>
    </xf>
    <xf numFmtId="0" fontId="19" fillId="0" borderId="0" xfId="0" applyFont="1" applyAlignment="1">
      <alignment vertical="center"/>
    </xf>
    <xf numFmtId="0" fontId="12" fillId="0" borderId="0" xfId="0" applyFont="1" applyAlignment="1">
      <alignment vertical="center"/>
    </xf>
    <xf numFmtId="167" fontId="11" fillId="0" borderId="0" xfId="1" applyNumberFormat="1" applyFont="1" applyFill="1" applyBorder="1" applyAlignment="1">
      <alignment horizontal="center" vertical="center" wrapText="1"/>
    </xf>
    <xf numFmtId="0" fontId="12" fillId="0" borderId="1" xfId="0" applyFont="1" applyBorder="1" applyAlignment="1">
      <alignment horizontal="center" vertical="center"/>
    </xf>
    <xf numFmtId="1"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0" fontId="4" fillId="4" borderId="5"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11" fillId="0" borderId="1" xfId="0" applyFont="1" applyBorder="1"/>
    <xf numFmtId="164" fontId="6" fillId="0" borderId="4" xfId="0" applyNumberFormat="1" applyFont="1" applyBorder="1" applyAlignment="1">
      <alignment horizontal="center" vertical="center" wrapText="1"/>
    </xf>
    <xf numFmtId="167" fontId="6" fillId="0" borderId="4" xfId="1" applyNumberFormat="1" applyFont="1" applyFill="1" applyBorder="1" applyAlignment="1">
      <alignment horizontal="center" vertical="center" wrapText="1"/>
    </xf>
    <xf numFmtId="0" fontId="6" fillId="0" borderId="4" xfId="0" applyFont="1" applyBorder="1" applyAlignment="1">
      <alignment horizontal="center" vertical="center" wrapText="1"/>
    </xf>
    <xf numFmtId="166" fontId="6" fillId="0" borderId="4" xfId="0" applyNumberFormat="1" applyFont="1" applyBorder="1" applyAlignment="1">
      <alignment horizontal="center" vertical="center" wrapText="1"/>
    </xf>
    <xf numFmtId="0" fontId="0" fillId="0" borderId="5" xfId="0" applyBorder="1" applyAlignment="1">
      <alignment horizontal="center" vertical="top"/>
    </xf>
    <xf numFmtId="0" fontId="6" fillId="0" borderId="5"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0" borderId="5" xfId="0" applyFont="1" applyBorder="1" applyAlignment="1">
      <alignment horizontal="left" vertical="center" wrapText="1"/>
    </xf>
    <xf numFmtId="0" fontId="9" fillId="0" borderId="0" xfId="0" applyFont="1" applyAlignment="1">
      <alignment horizontal="left" vertical="center"/>
    </xf>
    <xf numFmtId="164" fontId="4" fillId="0" borderId="8" xfId="0" applyNumberFormat="1" applyFont="1" applyBorder="1" applyAlignment="1">
      <alignment horizontal="center" vertical="center" wrapText="1"/>
    </xf>
    <xf numFmtId="167" fontId="0" fillId="0" borderId="0" xfId="0" applyNumberFormat="1" applyAlignment="1">
      <alignment horizontal="center" vertical="center"/>
    </xf>
    <xf numFmtId="167" fontId="9" fillId="0" borderId="0" xfId="0" applyNumberFormat="1" applyFont="1" applyAlignment="1">
      <alignment horizontal="center" vertical="center"/>
    </xf>
    <xf numFmtId="166" fontId="11" fillId="0" borderId="7" xfId="0" applyNumberFormat="1" applyFont="1" applyBorder="1" applyAlignment="1">
      <alignment horizontal="center" vertical="center" wrapText="1"/>
    </xf>
    <xf numFmtId="166" fontId="4" fillId="4" borderId="0" xfId="0" applyNumberFormat="1" applyFont="1" applyFill="1" applyAlignment="1">
      <alignment horizontal="center" vertical="center" wrapText="1"/>
    </xf>
    <xf numFmtId="0" fontId="18" fillId="0" borderId="0" xfId="0" applyFont="1" applyAlignment="1">
      <alignment horizontal="center"/>
    </xf>
    <xf numFmtId="0" fontId="4" fillId="0" borderId="5" xfId="0" quotePrefix="1"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wrapText="1"/>
    </xf>
    <xf numFmtId="166" fontId="11" fillId="4" borderId="1"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3" fillId="4" borderId="1" xfId="0" applyFont="1" applyFill="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k.Jenks" id="{58480389-72B5-429A-992E-8E014DF1F063}" userId="S::Mark.Jenks@ashfield.gov.uk::99de2307-d4cd-40a9-9083-75081f252494" providerId="AD"/>
  <person displayName="Josh.Rowley" id="{7FA0B77C-B26C-4437-86B1-A39F3F12C89F}" userId="S::Josh.Rowley@ashfield.gov.uk::293998a4-9b29-4a67-b851-f18af53567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7" dT="2025-10-15T08:24:08.69" personId="{58480389-72B5-429A-992E-8E014DF1F063}" id="{A174DC2C-8B03-4187-9FED-BD3D92A5004E}" done="1">
    <text>Hi Josh, do we have a double entry here with row 153.</text>
  </threadedComment>
  <threadedComment ref="A147" dT="2025-10-15T08:55:23.04" personId="{7FA0B77C-B26C-4437-86B1-A39F3F12C89F}" id="{2CCBACB7-6FC5-45A5-B3E5-44695BC83D79}" parentId="{A174DC2C-8B03-4187-9FED-BD3D92A5004E}">
    <text>Yep, row 153 deleted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S206"/>
  <sheetViews>
    <sheetView tabSelected="1" topLeftCell="B1" zoomScale="67" zoomScaleNormal="67" workbookViewId="0">
      <pane ySplit="1" topLeftCell="A42" activePane="bottomLeft" state="frozen"/>
      <selection activeCell="A5" sqref="A5"/>
      <selection pane="bottomLeft" activeCell="T191" sqref="T191"/>
    </sheetView>
  </sheetViews>
  <sheetFormatPr defaultColWidth="9.453125" defaultRowHeight="15.5" x14ac:dyDescent="0.35"/>
  <cols>
    <col min="1" max="1" width="21.54296875" style="43" customWidth="1"/>
    <col min="2" max="2" width="44.26953125" style="43" customWidth="1"/>
    <col min="3" max="3" width="19.54296875" style="10" customWidth="1"/>
    <col min="4" max="4" width="38.54296875" style="43" customWidth="1"/>
    <col min="5" max="5" width="26.54296875" style="43" customWidth="1"/>
    <col min="6" max="6" width="39.453125" style="43" customWidth="1"/>
    <col min="7" max="8" width="16.54296875" style="53" customWidth="1"/>
    <col min="9" max="9" width="25.54296875" style="113" customWidth="1"/>
    <col min="10" max="10" width="16.54296875" style="53" customWidth="1"/>
    <col min="11" max="11" width="17.54296875" style="54" customWidth="1"/>
    <col min="12" max="12" width="19.453125" style="54" customWidth="1"/>
    <col min="13" max="13" width="30" style="10" customWidth="1"/>
    <col min="14" max="14" width="15.54296875" style="55" customWidth="1"/>
    <col min="15" max="15" width="17.54296875" style="10" customWidth="1"/>
    <col min="16" max="17" width="23.453125" style="10" customWidth="1"/>
    <col min="18" max="18" width="36.453125" style="43" customWidth="1"/>
    <col min="19" max="19" width="20.453125" style="10" customWidth="1"/>
    <col min="20" max="16384" width="9.453125" style="10"/>
  </cols>
  <sheetData>
    <row r="1" spans="1:19" ht="31" x14ac:dyDescent="0.35">
      <c r="A1" s="6" t="s">
        <v>0</v>
      </c>
      <c r="B1" s="6" t="s">
        <v>1</v>
      </c>
      <c r="C1" s="5" t="s">
        <v>2</v>
      </c>
      <c r="D1" s="6" t="s">
        <v>3</v>
      </c>
      <c r="E1" s="6" t="s">
        <v>4</v>
      </c>
      <c r="F1" s="6" t="s">
        <v>700</v>
      </c>
      <c r="G1" s="7" t="s">
        <v>5</v>
      </c>
      <c r="H1" s="7" t="s">
        <v>1047</v>
      </c>
      <c r="I1" s="101" t="s">
        <v>1046</v>
      </c>
      <c r="J1" s="7" t="s">
        <v>6</v>
      </c>
      <c r="K1" s="8" t="s">
        <v>7</v>
      </c>
      <c r="L1" s="8" t="s">
        <v>8</v>
      </c>
      <c r="M1" s="5" t="s">
        <v>9</v>
      </c>
      <c r="N1" s="9" t="s">
        <v>10</v>
      </c>
      <c r="O1" s="5" t="s">
        <v>11</v>
      </c>
      <c r="P1" s="5" t="s">
        <v>12</v>
      </c>
      <c r="Q1" s="5" t="s">
        <v>1048</v>
      </c>
      <c r="R1" s="6" t="s">
        <v>13</v>
      </c>
      <c r="S1" s="5" t="s">
        <v>14</v>
      </c>
    </row>
    <row r="2" spans="1:19" ht="310" x14ac:dyDescent="0.35">
      <c r="A2" s="12" t="s">
        <v>502</v>
      </c>
      <c r="B2" s="12" t="s">
        <v>503</v>
      </c>
      <c r="C2" s="11" t="s">
        <v>504</v>
      </c>
      <c r="D2" s="12" t="s">
        <v>505</v>
      </c>
      <c r="E2" s="1" t="s">
        <v>506</v>
      </c>
      <c r="F2" s="12" t="s">
        <v>507</v>
      </c>
      <c r="G2" s="13">
        <v>130234.5</v>
      </c>
      <c r="H2" s="13">
        <f t="shared" ref="H2:H13" si="0">I2/1.2</f>
        <v>434115</v>
      </c>
      <c r="I2" s="85">
        <v>520938</v>
      </c>
      <c r="J2" s="13"/>
      <c r="K2" s="14">
        <v>45260</v>
      </c>
      <c r="L2" s="14">
        <v>46718</v>
      </c>
      <c r="M2" s="11"/>
      <c r="N2" s="15"/>
      <c r="O2" s="11" t="s">
        <v>49</v>
      </c>
      <c r="P2" s="30">
        <v>2831215</v>
      </c>
      <c r="Q2" s="30" t="s">
        <v>1049</v>
      </c>
      <c r="R2" s="12" t="s">
        <v>508</v>
      </c>
      <c r="S2" s="11" t="s">
        <v>580</v>
      </c>
    </row>
    <row r="3" spans="1:19" ht="62" x14ac:dyDescent="0.35">
      <c r="A3" s="12" t="s">
        <v>567</v>
      </c>
      <c r="B3" s="12" t="s">
        <v>306</v>
      </c>
      <c r="C3" s="20" t="s">
        <v>628</v>
      </c>
      <c r="D3" s="12" t="s">
        <v>306</v>
      </c>
      <c r="E3" s="12" t="s">
        <v>307</v>
      </c>
      <c r="F3" s="12" t="s">
        <v>790</v>
      </c>
      <c r="G3" s="13">
        <v>300000</v>
      </c>
      <c r="H3" s="13">
        <f t="shared" si="0"/>
        <v>541666.66666666674</v>
      </c>
      <c r="I3" s="85">
        <v>650000</v>
      </c>
      <c r="J3" s="13"/>
      <c r="K3" s="14">
        <v>45649</v>
      </c>
      <c r="L3" s="14">
        <v>46438</v>
      </c>
      <c r="M3" s="11" t="s">
        <v>789</v>
      </c>
      <c r="N3" s="15"/>
      <c r="O3" s="11" t="s">
        <v>49</v>
      </c>
      <c r="P3" s="30"/>
      <c r="Q3" s="30"/>
      <c r="R3" s="12"/>
      <c r="S3" s="19" t="s">
        <v>56</v>
      </c>
    </row>
    <row r="4" spans="1:19" ht="62" x14ac:dyDescent="0.35">
      <c r="A4" s="12" t="s">
        <v>568</v>
      </c>
      <c r="B4" s="12" t="s">
        <v>569</v>
      </c>
      <c r="C4" s="20" t="s">
        <v>628</v>
      </c>
      <c r="D4" s="12" t="s">
        <v>569</v>
      </c>
      <c r="E4" s="12" t="s">
        <v>307</v>
      </c>
      <c r="F4" s="12" t="s">
        <v>790</v>
      </c>
      <c r="G4" s="13">
        <v>360000</v>
      </c>
      <c r="H4" s="13">
        <f t="shared" si="0"/>
        <v>650000</v>
      </c>
      <c r="I4" s="85">
        <v>780000</v>
      </c>
      <c r="J4" s="13"/>
      <c r="K4" s="14">
        <v>45649</v>
      </c>
      <c r="L4" s="14">
        <v>46438</v>
      </c>
      <c r="M4" s="11" t="s">
        <v>789</v>
      </c>
      <c r="N4" s="15"/>
      <c r="O4" s="11" t="s">
        <v>49</v>
      </c>
      <c r="P4" s="30"/>
      <c r="Q4" s="30"/>
      <c r="R4" s="12"/>
      <c r="S4" s="11" t="s">
        <v>56</v>
      </c>
    </row>
    <row r="5" spans="1:19" ht="46.5" x14ac:dyDescent="0.35">
      <c r="A5" s="12">
        <v>37036</v>
      </c>
      <c r="B5" s="12" t="s">
        <v>198</v>
      </c>
      <c r="C5" s="20" t="s">
        <v>628</v>
      </c>
      <c r="D5" s="12" t="s">
        <v>198</v>
      </c>
      <c r="E5" s="12" t="s">
        <v>713</v>
      </c>
      <c r="F5" s="12" t="s">
        <v>714</v>
      </c>
      <c r="G5" s="13">
        <v>88000</v>
      </c>
      <c r="H5" s="13">
        <f t="shared" si="0"/>
        <v>103833.33333333334</v>
      </c>
      <c r="I5" s="85">
        <v>124600</v>
      </c>
      <c r="J5" s="13"/>
      <c r="K5" s="14">
        <v>45627</v>
      </c>
      <c r="L5" s="14">
        <v>46234</v>
      </c>
      <c r="M5" s="11" t="s">
        <v>16</v>
      </c>
      <c r="N5" s="15" t="s">
        <v>16</v>
      </c>
      <c r="O5" s="11" t="s">
        <v>49</v>
      </c>
      <c r="P5" s="11" t="s">
        <v>715</v>
      </c>
      <c r="Q5" s="11"/>
      <c r="R5" s="12"/>
      <c r="S5" s="11" t="s">
        <v>56</v>
      </c>
    </row>
    <row r="6" spans="1:19" s="17" customFormat="1" ht="62" x14ac:dyDescent="0.35">
      <c r="A6" s="56" t="s">
        <v>367</v>
      </c>
      <c r="B6" s="21" t="s">
        <v>368</v>
      </c>
      <c r="C6" s="48" t="s">
        <v>628</v>
      </c>
      <c r="D6" s="21" t="s">
        <v>368</v>
      </c>
      <c r="E6" s="21" t="s">
        <v>369</v>
      </c>
      <c r="F6" s="21" t="s">
        <v>370</v>
      </c>
      <c r="G6" s="24" t="s">
        <v>16</v>
      </c>
      <c r="H6" s="13">
        <f t="shared" si="0"/>
        <v>6911.3500000000013</v>
      </c>
      <c r="I6" s="104">
        <v>8293.6200000000008</v>
      </c>
      <c r="J6" s="16"/>
      <c r="K6" s="22">
        <v>45078</v>
      </c>
      <c r="L6" s="22">
        <v>46173</v>
      </c>
      <c r="M6" s="16" t="s">
        <v>18</v>
      </c>
      <c r="N6" s="16"/>
      <c r="O6" s="16" t="s">
        <v>316</v>
      </c>
      <c r="P6" s="72" t="s">
        <v>791</v>
      </c>
      <c r="Q6" s="72" t="s">
        <v>1049</v>
      </c>
      <c r="R6" s="21"/>
      <c r="S6" s="11" t="s">
        <v>56</v>
      </c>
    </row>
    <row r="7" spans="1:19" s="17" customFormat="1" ht="31" x14ac:dyDescent="0.35">
      <c r="A7" s="56" t="s">
        <v>353</v>
      </c>
      <c r="B7" s="21" t="s">
        <v>354</v>
      </c>
      <c r="C7" s="48" t="s">
        <v>628</v>
      </c>
      <c r="D7" s="21" t="s">
        <v>354</v>
      </c>
      <c r="E7" s="21" t="s">
        <v>355</v>
      </c>
      <c r="F7" s="21" t="s">
        <v>356</v>
      </c>
      <c r="G7" s="24" t="s">
        <v>16</v>
      </c>
      <c r="H7" s="13">
        <f t="shared" si="0"/>
        <v>13220.833333333334</v>
      </c>
      <c r="I7" s="104">
        <v>15865</v>
      </c>
      <c r="J7" s="16"/>
      <c r="K7" s="22">
        <v>44986</v>
      </c>
      <c r="L7" s="22">
        <v>46081</v>
      </c>
      <c r="M7" s="16" t="s">
        <v>18</v>
      </c>
      <c r="N7" s="16" t="s">
        <v>16</v>
      </c>
      <c r="O7" s="16" t="s">
        <v>316</v>
      </c>
      <c r="P7" s="16">
        <v>1936235</v>
      </c>
      <c r="Q7" s="16"/>
      <c r="R7" s="21"/>
      <c r="S7" s="19" t="s">
        <v>56</v>
      </c>
    </row>
    <row r="8" spans="1:19" s="17" customFormat="1" ht="31" x14ac:dyDescent="0.35">
      <c r="A8" s="56" t="s">
        <v>335</v>
      </c>
      <c r="B8" s="67" t="s">
        <v>336</v>
      </c>
      <c r="C8" s="48" t="s">
        <v>628</v>
      </c>
      <c r="D8" s="21" t="s">
        <v>336</v>
      </c>
      <c r="E8" s="21" t="s">
        <v>337</v>
      </c>
      <c r="F8" s="21" t="s">
        <v>338</v>
      </c>
      <c r="G8" s="24"/>
      <c r="H8" s="13">
        <f t="shared" si="0"/>
        <v>10562.5</v>
      </c>
      <c r="I8" s="104">
        <v>12675</v>
      </c>
      <c r="J8" s="16"/>
      <c r="K8" s="22">
        <v>45017</v>
      </c>
      <c r="L8" s="22">
        <v>46112</v>
      </c>
      <c r="M8" s="16" t="s">
        <v>18</v>
      </c>
      <c r="N8" s="16"/>
      <c r="O8" s="16" t="s">
        <v>316</v>
      </c>
      <c r="P8" s="16"/>
      <c r="Q8" s="16"/>
      <c r="R8" s="21"/>
      <c r="S8" s="16" t="s">
        <v>56</v>
      </c>
    </row>
    <row r="9" spans="1:19" s="17" customFormat="1" ht="46.5" x14ac:dyDescent="0.35">
      <c r="A9" s="33" t="s">
        <v>582</v>
      </c>
      <c r="B9" s="12" t="s">
        <v>312</v>
      </c>
      <c r="C9" s="48" t="s">
        <v>628</v>
      </c>
      <c r="D9" s="12" t="s">
        <v>312</v>
      </c>
      <c r="E9" s="12" t="s">
        <v>313</v>
      </c>
      <c r="F9" s="12" t="s">
        <v>314</v>
      </c>
      <c r="G9" s="13">
        <v>5886.74</v>
      </c>
      <c r="H9" s="13">
        <f t="shared" si="0"/>
        <v>4905.6166666666668</v>
      </c>
      <c r="I9" s="85">
        <v>5886.74</v>
      </c>
      <c r="J9" s="13"/>
      <c r="K9" s="14">
        <v>45413</v>
      </c>
      <c r="L9" s="25">
        <v>46142</v>
      </c>
      <c r="M9" s="11" t="s">
        <v>315</v>
      </c>
      <c r="N9" s="15" t="s">
        <v>16</v>
      </c>
      <c r="O9" s="11" t="s">
        <v>316</v>
      </c>
      <c r="P9" s="11">
        <v>4869035</v>
      </c>
      <c r="Q9" s="11" t="s">
        <v>1049</v>
      </c>
      <c r="R9" s="12"/>
      <c r="S9" s="11" t="s">
        <v>56</v>
      </c>
    </row>
    <row r="10" spans="1:19" s="17" customFormat="1" ht="62" x14ac:dyDescent="0.35">
      <c r="A10" s="33" t="s">
        <v>583</v>
      </c>
      <c r="B10" s="12" t="s">
        <v>450</v>
      </c>
      <c r="C10" s="48" t="s">
        <v>628</v>
      </c>
      <c r="D10" s="12" t="s">
        <v>450</v>
      </c>
      <c r="E10" s="12" t="s">
        <v>451</v>
      </c>
      <c r="F10" s="12" t="s">
        <v>452</v>
      </c>
      <c r="G10" s="13">
        <v>216360</v>
      </c>
      <c r="H10" s="13">
        <f t="shared" si="0"/>
        <v>180300</v>
      </c>
      <c r="I10" s="85">
        <v>216360</v>
      </c>
      <c r="J10" s="13"/>
      <c r="K10" s="14" t="s">
        <v>308</v>
      </c>
      <c r="L10" s="25">
        <v>45961</v>
      </c>
      <c r="M10" s="11" t="s">
        <v>309</v>
      </c>
      <c r="N10" s="15"/>
      <c r="O10" s="11" t="s">
        <v>49</v>
      </c>
      <c r="P10" s="11" t="s">
        <v>453</v>
      </c>
      <c r="Q10" s="11"/>
      <c r="R10" s="59"/>
      <c r="S10" s="11" t="s">
        <v>56</v>
      </c>
    </row>
    <row r="11" spans="1:19" s="17" customFormat="1" ht="77.5" x14ac:dyDescent="0.35">
      <c r="A11" s="12" t="s">
        <v>570</v>
      </c>
      <c r="B11" s="12" t="s">
        <v>593</v>
      </c>
      <c r="C11" s="20" t="s">
        <v>628</v>
      </c>
      <c r="D11" s="12" t="s">
        <v>601</v>
      </c>
      <c r="E11" s="12" t="s">
        <v>602</v>
      </c>
      <c r="F11" s="12" t="s">
        <v>603</v>
      </c>
      <c r="G11" s="13">
        <v>18040</v>
      </c>
      <c r="H11" s="13">
        <f t="shared" si="0"/>
        <v>30066.666666666668</v>
      </c>
      <c r="I11" s="85">
        <v>36080</v>
      </c>
      <c r="J11" s="13"/>
      <c r="K11" s="14">
        <v>45383</v>
      </c>
      <c r="L11" s="14">
        <v>46112</v>
      </c>
      <c r="M11" s="11"/>
      <c r="N11" s="15"/>
      <c r="O11" s="11" t="s">
        <v>316</v>
      </c>
      <c r="P11" s="30">
        <v>6662275</v>
      </c>
      <c r="Q11" s="30" t="s">
        <v>1049</v>
      </c>
      <c r="R11" s="12"/>
      <c r="S11" s="11" t="s">
        <v>56</v>
      </c>
    </row>
    <row r="12" spans="1:19" s="17" customFormat="1" ht="46.5" x14ac:dyDescent="0.35">
      <c r="A12" s="12" t="s">
        <v>806</v>
      </c>
      <c r="B12" s="60" t="s">
        <v>807</v>
      </c>
      <c r="C12" s="86" t="s">
        <v>628</v>
      </c>
      <c r="D12" s="12" t="s">
        <v>808</v>
      </c>
      <c r="E12" s="12" t="s">
        <v>810</v>
      </c>
      <c r="F12" s="60" t="s">
        <v>809</v>
      </c>
      <c r="G12" s="71">
        <v>73000</v>
      </c>
      <c r="H12" s="13">
        <f t="shared" si="0"/>
        <v>60833.333333333336</v>
      </c>
      <c r="I12" s="110">
        <v>73000</v>
      </c>
      <c r="J12" s="13"/>
      <c r="K12" s="65">
        <v>45627</v>
      </c>
      <c r="L12" s="65">
        <v>46022</v>
      </c>
      <c r="M12" s="11"/>
      <c r="N12" s="15"/>
      <c r="O12" s="61" t="s">
        <v>49</v>
      </c>
      <c r="P12" s="61">
        <v>11875450</v>
      </c>
      <c r="Q12" s="61"/>
      <c r="R12" s="12"/>
      <c r="S12" s="11" t="s">
        <v>56</v>
      </c>
    </row>
    <row r="13" spans="1:19" s="17" customFormat="1" ht="31" x14ac:dyDescent="0.35">
      <c r="A13" s="87">
        <v>1323000011687</v>
      </c>
      <c r="B13" s="1"/>
      <c r="C13" s="20" t="s">
        <v>394</v>
      </c>
      <c r="D13" s="1" t="s">
        <v>395</v>
      </c>
      <c r="E13" s="1" t="s">
        <v>396</v>
      </c>
      <c r="F13" s="1" t="s">
        <v>397</v>
      </c>
      <c r="G13" s="26"/>
      <c r="H13" s="13" t="e">
        <f t="shared" si="0"/>
        <v>#VALUE!</v>
      </c>
      <c r="I13" s="85" t="s">
        <v>398</v>
      </c>
      <c r="J13" s="19"/>
      <c r="K13" s="88"/>
      <c r="L13" s="89"/>
      <c r="M13" s="19"/>
      <c r="N13" s="19"/>
      <c r="O13" s="19"/>
      <c r="P13" s="19"/>
      <c r="Q13" s="19"/>
      <c r="R13" s="1"/>
      <c r="S13" s="11" t="s">
        <v>56</v>
      </c>
    </row>
    <row r="14" spans="1:19" s="17" customFormat="1" ht="31" x14ac:dyDescent="0.35">
      <c r="A14" s="173" t="s">
        <v>1108</v>
      </c>
      <c r="B14" s="12" t="s">
        <v>271</v>
      </c>
      <c r="C14" s="34" t="s">
        <v>504</v>
      </c>
      <c r="D14" s="12" t="s">
        <v>272</v>
      </c>
      <c r="E14" s="12" t="s">
        <v>273</v>
      </c>
      <c r="F14" s="12" t="s">
        <v>274</v>
      </c>
      <c r="G14" s="13">
        <v>9930</v>
      </c>
      <c r="H14" s="85">
        <v>46790</v>
      </c>
      <c r="I14" s="172">
        <v>56148</v>
      </c>
      <c r="J14" s="13"/>
      <c r="K14" s="14">
        <v>45962</v>
      </c>
      <c r="L14" s="14">
        <v>47422</v>
      </c>
      <c r="M14" s="11" t="s">
        <v>1107</v>
      </c>
      <c r="N14" s="15" t="s">
        <v>285</v>
      </c>
      <c r="O14" s="11" t="s">
        <v>49</v>
      </c>
      <c r="P14" s="11">
        <v>2530291</v>
      </c>
      <c r="Q14" s="11"/>
      <c r="R14" s="12"/>
      <c r="S14" s="19" t="s">
        <v>56</v>
      </c>
    </row>
    <row r="15" spans="1:19" s="17" customFormat="1" x14ac:dyDescent="0.35">
      <c r="A15" s="12"/>
      <c r="B15" s="12" t="s">
        <v>699</v>
      </c>
      <c r="C15" s="11" t="s">
        <v>504</v>
      </c>
      <c r="D15" s="12" t="s">
        <v>460</v>
      </c>
      <c r="E15" s="12" t="s">
        <v>140</v>
      </c>
      <c r="F15" s="12" t="s">
        <v>141</v>
      </c>
      <c r="G15" s="13">
        <v>14800</v>
      </c>
      <c r="H15" s="13">
        <f t="shared" ref="H15:H23" si="1">I15/1.2</f>
        <v>37000</v>
      </c>
      <c r="I15" s="85">
        <v>44400</v>
      </c>
      <c r="J15" s="13"/>
      <c r="K15" s="14">
        <v>45413</v>
      </c>
      <c r="L15" s="14">
        <v>45778</v>
      </c>
      <c r="M15" s="11" t="s">
        <v>461</v>
      </c>
      <c r="N15" s="15" t="s">
        <v>285</v>
      </c>
      <c r="O15" s="11"/>
      <c r="P15" s="11" t="s">
        <v>143</v>
      </c>
      <c r="Q15" s="11"/>
      <c r="R15" s="59"/>
      <c r="S15" s="11" t="s">
        <v>56</v>
      </c>
    </row>
    <row r="16" spans="1:19" s="17" customFormat="1" ht="31" x14ac:dyDescent="0.35">
      <c r="A16" s="12" t="s">
        <v>624</v>
      </c>
      <c r="B16" s="12" t="s">
        <v>625</v>
      </c>
      <c r="C16" s="11" t="s">
        <v>504</v>
      </c>
      <c r="D16" s="12" t="s">
        <v>701</v>
      </c>
      <c r="E16" s="12" t="s">
        <v>221</v>
      </c>
      <c r="F16" s="12" t="s">
        <v>222</v>
      </c>
      <c r="G16" s="13">
        <v>47044.800000000003</v>
      </c>
      <c r="H16" s="13">
        <f t="shared" si="1"/>
        <v>39204.000000000007</v>
      </c>
      <c r="I16" s="85">
        <v>47044.800000000003</v>
      </c>
      <c r="J16" s="13"/>
      <c r="K16" s="14">
        <v>45397</v>
      </c>
      <c r="L16" s="14">
        <v>46857</v>
      </c>
      <c r="M16" s="11" t="s">
        <v>626</v>
      </c>
      <c r="N16" s="15">
        <v>45761</v>
      </c>
      <c r="O16" s="11" t="s">
        <v>530</v>
      </c>
      <c r="P16" s="30">
        <v>5234413</v>
      </c>
      <c r="Q16" s="30"/>
      <c r="R16" s="12" t="s">
        <v>627</v>
      </c>
      <c r="S16" s="11" t="s">
        <v>56</v>
      </c>
    </row>
    <row r="17" spans="1:19" s="17" customFormat="1" ht="77.5" customHeight="1" x14ac:dyDescent="0.3">
      <c r="A17" s="144">
        <v>113473</v>
      </c>
      <c r="B17" s="1" t="s">
        <v>969</v>
      </c>
      <c r="C17" s="11" t="s">
        <v>504</v>
      </c>
      <c r="D17" s="1" t="s">
        <v>970</v>
      </c>
      <c r="E17" s="1" t="s">
        <v>971</v>
      </c>
      <c r="F17" s="1" t="s">
        <v>972</v>
      </c>
      <c r="G17" s="26">
        <v>6000</v>
      </c>
      <c r="H17" s="13">
        <f t="shared" si="1"/>
        <v>5000</v>
      </c>
      <c r="I17" s="85">
        <v>6000</v>
      </c>
      <c r="J17" s="19"/>
      <c r="K17" s="27">
        <v>45597</v>
      </c>
      <c r="L17" s="27">
        <v>45961</v>
      </c>
      <c r="M17" s="19" t="s">
        <v>626</v>
      </c>
      <c r="N17" s="95">
        <v>45932</v>
      </c>
      <c r="O17" s="19" t="s">
        <v>316</v>
      </c>
      <c r="P17" s="97">
        <v>7333064</v>
      </c>
      <c r="Q17" s="97" t="s">
        <v>1049</v>
      </c>
      <c r="R17" s="1"/>
      <c r="S17" s="19" t="s">
        <v>56</v>
      </c>
    </row>
    <row r="18" spans="1:19" s="17" customFormat="1" x14ac:dyDescent="0.35">
      <c r="A18" s="12"/>
      <c r="B18" s="12" t="s">
        <v>699</v>
      </c>
      <c r="C18" s="11" t="s">
        <v>504</v>
      </c>
      <c r="D18" s="12" t="s">
        <v>460</v>
      </c>
      <c r="E18" s="12" t="s">
        <v>140</v>
      </c>
      <c r="F18" s="12" t="s">
        <v>141</v>
      </c>
      <c r="G18" s="13">
        <v>12692</v>
      </c>
      <c r="H18" s="13">
        <f t="shared" si="1"/>
        <v>52883.333333333336</v>
      </c>
      <c r="I18" s="85">
        <f>G18*5</f>
        <v>63460</v>
      </c>
      <c r="J18" s="13"/>
      <c r="K18" s="14">
        <v>45658</v>
      </c>
      <c r="L18" s="14">
        <v>47483</v>
      </c>
      <c r="M18" s="11" t="s">
        <v>16</v>
      </c>
      <c r="N18" s="15" t="s">
        <v>285</v>
      </c>
      <c r="O18" s="11"/>
      <c r="P18" s="11" t="s">
        <v>143</v>
      </c>
      <c r="Q18" s="11"/>
      <c r="R18" s="59"/>
      <c r="S18" s="11" t="s">
        <v>56</v>
      </c>
    </row>
    <row r="19" spans="1:19" s="17" customFormat="1" ht="31" x14ac:dyDescent="0.35">
      <c r="A19" s="12"/>
      <c r="B19" s="33" t="s">
        <v>296</v>
      </c>
      <c r="C19" s="11" t="s">
        <v>504</v>
      </c>
      <c r="D19" s="12" t="s">
        <v>297</v>
      </c>
      <c r="E19" s="12" t="s">
        <v>298</v>
      </c>
      <c r="F19" s="12" t="s">
        <v>299</v>
      </c>
      <c r="G19" s="13">
        <v>9292.2999999999993</v>
      </c>
      <c r="H19" s="13">
        <f t="shared" si="1"/>
        <v>23230.750000000004</v>
      </c>
      <c r="I19" s="85">
        <v>27876.9</v>
      </c>
      <c r="J19" s="13"/>
      <c r="K19" s="14">
        <v>45196</v>
      </c>
      <c r="L19" s="25">
        <v>46291</v>
      </c>
      <c r="M19" s="11" t="s">
        <v>189</v>
      </c>
      <c r="N19" s="15" t="s">
        <v>190</v>
      </c>
      <c r="O19" s="11" t="s">
        <v>49</v>
      </c>
      <c r="P19" s="11" t="s">
        <v>300</v>
      </c>
      <c r="Q19" s="11"/>
      <c r="R19" s="12"/>
      <c r="S19" s="11" t="s">
        <v>56</v>
      </c>
    </row>
    <row r="20" spans="1:19" s="17" customFormat="1" ht="31" x14ac:dyDescent="0.35">
      <c r="A20" s="12"/>
      <c r="B20" s="12" t="s">
        <v>330</v>
      </c>
      <c r="C20" s="20" t="s">
        <v>504</v>
      </c>
      <c r="D20" s="12" t="s">
        <v>331</v>
      </c>
      <c r="E20" s="12" t="s">
        <v>332</v>
      </c>
      <c r="F20" s="12" t="s">
        <v>333</v>
      </c>
      <c r="G20" s="13"/>
      <c r="H20" s="13">
        <f t="shared" si="1"/>
        <v>4555.3166666666666</v>
      </c>
      <c r="I20" s="85">
        <v>5466.3799999999992</v>
      </c>
      <c r="J20" s="13"/>
      <c r="K20" s="14">
        <v>45627</v>
      </c>
      <c r="L20" s="25">
        <v>45991</v>
      </c>
      <c r="M20" s="11" t="s">
        <v>189</v>
      </c>
      <c r="N20" s="15"/>
      <c r="O20" s="11" t="s">
        <v>316</v>
      </c>
      <c r="P20" s="11" t="s">
        <v>334</v>
      </c>
      <c r="Q20" s="11"/>
      <c r="R20" s="12"/>
      <c r="S20" s="19" t="s">
        <v>56</v>
      </c>
    </row>
    <row r="21" spans="1:19" s="17" customFormat="1" ht="46.5" x14ac:dyDescent="0.35">
      <c r="A21" s="12"/>
      <c r="B21" s="12" t="s">
        <v>403</v>
      </c>
      <c r="C21" s="11" t="s">
        <v>504</v>
      </c>
      <c r="D21" s="12" t="s">
        <v>404</v>
      </c>
      <c r="E21" s="12" t="s">
        <v>405</v>
      </c>
      <c r="F21" s="12" t="s">
        <v>406</v>
      </c>
      <c r="G21" s="13">
        <v>2363</v>
      </c>
      <c r="H21" s="13">
        <f t="shared" si="1"/>
        <v>5906.666666666667</v>
      </c>
      <c r="I21" s="85" t="s">
        <v>407</v>
      </c>
      <c r="J21" s="13"/>
      <c r="K21" s="14">
        <v>45158</v>
      </c>
      <c r="L21" s="14">
        <v>46253</v>
      </c>
      <c r="M21" s="11" t="s">
        <v>189</v>
      </c>
      <c r="N21" s="15" t="s">
        <v>16</v>
      </c>
      <c r="O21" s="11" t="s">
        <v>316</v>
      </c>
      <c r="P21" s="11" t="s">
        <v>408</v>
      </c>
      <c r="Q21" s="11" t="s">
        <v>1049</v>
      </c>
      <c r="R21" s="12"/>
      <c r="S21" s="11" t="s">
        <v>56</v>
      </c>
    </row>
    <row r="22" spans="1:19" s="17" customFormat="1" ht="31" x14ac:dyDescent="0.35">
      <c r="A22" s="12"/>
      <c r="B22" s="12" t="s">
        <v>421</v>
      </c>
      <c r="C22" s="11" t="s">
        <v>504</v>
      </c>
      <c r="D22" s="12" t="s">
        <v>422</v>
      </c>
      <c r="E22" s="12" t="s">
        <v>423</v>
      </c>
      <c r="F22" s="12" t="s">
        <v>424</v>
      </c>
      <c r="G22" s="13">
        <v>3094</v>
      </c>
      <c r="H22" s="13">
        <f t="shared" si="1"/>
        <v>7735.8416666666672</v>
      </c>
      <c r="I22" s="85" t="s">
        <v>425</v>
      </c>
      <c r="J22" s="13"/>
      <c r="K22" s="14">
        <v>45079</v>
      </c>
      <c r="L22" s="14">
        <v>46174</v>
      </c>
      <c r="M22" s="11" t="s">
        <v>426</v>
      </c>
      <c r="N22" s="15" t="s">
        <v>427</v>
      </c>
      <c r="O22" s="11" t="s">
        <v>316</v>
      </c>
      <c r="P22" s="11">
        <v>1738519</v>
      </c>
      <c r="Q22" s="11"/>
      <c r="R22" s="12"/>
      <c r="S22" s="11" t="s">
        <v>56</v>
      </c>
    </row>
    <row r="23" spans="1:19" s="17" customFormat="1" ht="69.75" customHeight="1" x14ac:dyDescent="0.35">
      <c r="A23" s="12">
        <v>6038</v>
      </c>
      <c r="B23" s="12" t="s">
        <v>251</v>
      </c>
      <c r="C23" s="11" t="s">
        <v>504</v>
      </c>
      <c r="D23" s="12" t="s">
        <v>252</v>
      </c>
      <c r="E23" s="12" t="s">
        <v>253</v>
      </c>
      <c r="F23" s="12" t="s">
        <v>254</v>
      </c>
      <c r="G23" s="13">
        <v>12500</v>
      </c>
      <c r="H23" s="13">
        <f t="shared" si="1"/>
        <v>31250</v>
      </c>
      <c r="I23" s="85">
        <v>37500</v>
      </c>
      <c r="J23" s="13">
        <v>0</v>
      </c>
      <c r="K23" s="14">
        <v>45108</v>
      </c>
      <c r="L23" s="14">
        <v>46112</v>
      </c>
      <c r="M23" s="11"/>
      <c r="N23" s="15"/>
      <c r="O23" s="11"/>
      <c r="P23" s="11" t="s">
        <v>255</v>
      </c>
      <c r="Q23" s="11" t="s">
        <v>1049</v>
      </c>
      <c r="R23" s="12"/>
      <c r="S23" s="19" t="s">
        <v>56</v>
      </c>
    </row>
    <row r="24" spans="1:19" s="18" customFormat="1" ht="46.5" x14ac:dyDescent="0.35">
      <c r="A24" s="12">
        <v>4687</v>
      </c>
      <c r="B24" s="12" t="s">
        <v>165</v>
      </c>
      <c r="C24" s="11" t="s">
        <v>504</v>
      </c>
      <c r="D24" s="12" t="s">
        <v>165</v>
      </c>
      <c r="E24" s="12" t="s">
        <v>166</v>
      </c>
      <c r="F24" s="12" t="s">
        <v>167</v>
      </c>
      <c r="G24" s="13"/>
      <c r="H24" s="13"/>
      <c r="I24" s="85" t="s">
        <v>168</v>
      </c>
      <c r="J24" s="13"/>
      <c r="K24" s="14">
        <v>44470</v>
      </c>
      <c r="L24" s="14">
        <v>46295</v>
      </c>
      <c r="M24" s="11"/>
      <c r="N24" s="15"/>
      <c r="O24" s="11" t="s">
        <v>170</v>
      </c>
      <c r="P24" s="11">
        <v>2299747</v>
      </c>
      <c r="Q24" s="11"/>
      <c r="R24" s="12"/>
      <c r="S24" s="16" t="s">
        <v>56</v>
      </c>
    </row>
    <row r="25" spans="1:19" s="18" customFormat="1" ht="46.5" x14ac:dyDescent="0.35">
      <c r="A25" s="12">
        <v>4687</v>
      </c>
      <c r="B25" s="12" t="s">
        <v>165</v>
      </c>
      <c r="C25" s="11" t="s">
        <v>504</v>
      </c>
      <c r="D25" s="12" t="s">
        <v>165</v>
      </c>
      <c r="E25" s="12" t="s">
        <v>166</v>
      </c>
      <c r="F25" s="12" t="s">
        <v>167</v>
      </c>
      <c r="G25" s="13"/>
      <c r="H25" s="13"/>
      <c r="I25" s="85" t="s">
        <v>168</v>
      </c>
      <c r="J25" s="13"/>
      <c r="K25" s="14" t="s">
        <v>124</v>
      </c>
      <c r="L25" s="14" t="s">
        <v>169</v>
      </c>
      <c r="M25" s="11"/>
      <c r="N25" s="15"/>
      <c r="O25" s="11" t="s">
        <v>170</v>
      </c>
      <c r="P25" s="11">
        <v>2299747</v>
      </c>
      <c r="Q25" s="11"/>
      <c r="R25" s="12"/>
      <c r="S25" s="11" t="s">
        <v>56</v>
      </c>
    </row>
    <row r="26" spans="1:19" s="18" customFormat="1" ht="31" x14ac:dyDescent="0.35">
      <c r="A26" s="12" t="s">
        <v>566</v>
      </c>
      <c r="B26" s="12" t="s">
        <v>278</v>
      </c>
      <c r="C26" s="11" t="s">
        <v>504</v>
      </c>
      <c r="D26" s="12" t="s">
        <v>804</v>
      </c>
      <c r="E26" s="12" t="s">
        <v>47</v>
      </c>
      <c r="F26" s="12" t="s">
        <v>48</v>
      </c>
      <c r="G26" s="13"/>
      <c r="H26" s="13">
        <f t="shared" ref="H26:H60" si="2">I26/1.2</f>
        <v>0</v>
      </c>
      <c r="I26" s="85"/>
      <c r="J26" s="13"/>
      <c r="K26" s="14" t="s">
        <v>279</v>
      </c>
      <c r="L26" s="14">
        <v>46112</v>
      </c>
      <c r="M26" s="11"/>
      <c r="N26" s="15"/>
      <c r="O26" s="11"/>
      <c r="P26" s="11" t="s">
        <v>50</v>
      </c>
      <c r="Q26" s="11"/>
      <c r="R26" s="12"/>
      <c r="S26" s="11" t="s">
        <v>56</v>
      </c>
    </row>
    <row r="27" spans="1:19" s="18" customFormat="1" ht="31" x14ac:dyDescent="0.35">
      <c r="A27" s="12">
        <v>5432</v>
      </c>
      <c r="B27" s="12" t="s">
        <v>290</v>
      </c>
      <c r="C27" s="11" t="s">
        <v>504</v>
      </c>
      <c r="D27" s="12" t="s">
        <v>291</v>
      </c>
      <c r="E27" s="12" t="s">
        <v>292</v>
      </c>
      <c r="F27" s="12" t="s">
        <v>293</v>
      </c>
      <c r="G27" s="13" t="s">
        <v>294</v>
      </c>
      <c r="H27" s="13">
        <f t="shared" si="2"/>
        <v>34820</v>
      </c>
      <c r="I27" s="85">
        <v>41784</v>
      </c>
      <c r="J27" s="13"/>
      <c r="K27" s="14">
        <v>45444</v>
      </c>
      <c r="L27" s="14">
        <v>45808</v>
      </c>
      <c r="M27" s="11"/>
      <c r="N27" s="15">
        <v>45627</v>
      </c>
      <c r="O27" s="11"/>
      <c r="P27" s="11" t="s">
        <v>295</v>
      </c>
      <c r="Q27" s="11"/>
      <c r="R27" s="12"/>
      <c r="S27" s="11" t="s">
        <v>56</v>
      </c>
    </row>
    <row r="28" spans="1:19" s="18" customFormat="1" ht="31" customHeight="1" x14ac:dyDescent="0.35">
      <c r="A28" s="12"/>
      <c r="B28" s="12" t="s">
        <v>668</v>
      </c>
      <c r="C28" s="11" t="s">
        <v>504</v>
      </c>
      <c r="D28" s="12" t="s">
        <v>669</v>
      </c>
      <c r="E28" s="12" t="s">
        <v>670</v>
      </c>
      <c r="F28" s="43" t="s">
        <v>671</v>
      </c>
      <c r="G28" s="13">
        <v>12000</v>
      </c>
      <c r="H28" s="13">
        <f t="shared" si="2"/>
        <v>33414.166666666672</v>
      </c>
      <c r="I28" s="85">
        <v>40097</v>
      </c>
      <c r="J28" s="13"/>
      <c r="K28" s="14">
        <v>45495</v>
      </c>
      <c r="L28" s="14">
        <v>46589</v>
      </c>
      <c r="M28" s="11"/>
      <c r="N28" s="15"/>
      <c r="O28" s="11" t="s">
        <v>229</v>
      </c>
      <c r="P28" s="11">
        <v>6783485</v>
      </c>
      <c r="Q28" s="11" t="s">
        <v>1049</v>
      </c>
      <c r="R28" s="59"/>
      <c r="S28" s="11" t="s">
        <v>56</v>
      </c>
    </row>
    <row r="29" spans="1:19" s="18" customFormat="1" ht="15.65" customHeight="1" x14ac:dyDescent="0.35">
      <c r="A29" s="12"/>
      <c r="B29" s="12" t="s">
        <v>310</v>
      </c>
      <c r="C29" s="150" t="s">
        <v>504</v>
      </c>
      <c r="D29" s="12" t="s">
        <v>310</v>
      </c>
      <c r="E29" s="12" t="s">
        <v>1057</v>
      </c>
      <c r="F29" s="12" t="s">
        <v>311</v>
      </c>
      <c r="G29" s="13"/>
      <c r="H29" s="13">
        <f t="shared" si="2"/>
        <v>16825</v>
      </c>
      <c r="I29" s="85">
        <v>20190</v>
      </c>
      <c r="J29" s="13"/>
      <c r="K29" s="25">
        <v>41852</v>
      </c>
      <c r="L29" s="14" t="s">
        <v>232</v>
      </c>
      <c r="M29" s="11"/>
      <c r="N29" s="15" t="s">
        <v>626</v>
      </c>
      <c r="O29" s="11" t="s">
        <v>1058</v>
      </c>
      <c r="P29" s="116">
        <v>2126033</v>
      </c>
      <c r="Q29" s="11" t="s">
        <v>1049</v>
      </c>
      <c r="R29" s="12"/>
      <c r="S29" s="11" t="s">
        <v>56</v>
      </c>
    </row>
    <row r="30" spans="1:19" s="18" customFormat="1" ht="31" x14ac:dyDescent="0.35">
      <c r="A30" s="56" t="s">
        <v>335</v>
      </c>
      <c r="B30" s="146" t="s">
        <v>336</v>
      </c>
      <c r="C30" s="20" t="s">
        <v>226</v>
      </c>
      <c r="D30" s="21" t="s">
        <v>336</v>
      </c>
      <c r="E30" s="21" t="s">
        <v>337</v>
      </c>
      <c r="F30" s="21" t="s">
        <v>338</v>
      </c>
      <c r="G30" s="24"/>
      <c r="H30" s="13">
        <f t="shared" si="2"/>
        <v>10562.5</v>
      </c>
      <c r="I30" s="104">
        <v>12675</v>
      </c>
      <c r="J30" s="16"/>
      <c r="K30" s="22">
        <v>45017</v>
      </c>
      <c r="L30" s="22">
        <v>46112</v>
      </c>
      <c r="M30" s="16" t="s">
        <v>18</v>
      </c>
      <c r="N30" s="16"/>
      <c r="O30" s="16" t="s">
        <v>316</v>
      </c>
      <c r="P30" s="16"/>
      <c r="Q30" s="16"/>
      <c r="R30" s="21"/>
      <c r="S30" s="11" t="s">
        <v>56</v>
      </c>
    </row>
    <row r="31" spans="1:19" s="18" customFormat="1" ht="46.5" x14ac:dyDescent="0.35">
      <c r="A31" s="33"/>
      <c r="B31" s="12" t="s">
        <v>243</v>
      </c>
      <c r="C31" s="11" t="s">
        <v>226</v>
      </c>
      <c r="D31" s="12" t="s">
        <v>243</v>
      </c>
      <c r="E31" s="12" t="s">
        <v>244</v>
      </c>
      <c r="F31" s="12" t="s">
        <v>245</v>
      </c>
      <c r="G31" s="13"/>
      <c r="H31" s="13">
        <f t="shared" si="2"/>
        <v>41666.666666666672</v>
      </c>
      <c r="I31" s="85">
        <v>50000</v>
      </c>
      <c r="J31" s="13"/>
      <c r="K31" s="25" t="s">
        <v>246</v>
      </c>
      <c r="L31" s="14" t="s">
        <v>232</v>
      </c>
      <c r="M31" s="11" t="s">
        <v>189</v>
      </c>
      <c r="N31" s="15"/>
      <c r="O31" s="11"/>
      <c r="P31" s="11" t="s">
        <v>247</v>
      </c>
      <c r="Q31" s="11"/>
      <c r="R31" s="12"/>
      <c r="S31" s="19" t="s">
        <v>56</v>
      </c>
    </row>
    <row r="32" spans="1:19" s="18" customFormat="1" ht="31" x14ac:dyDescent="0.35">
      <c r="A32" s="12" t="s">
        <v>672</v>
      </c>
      <c r="B32" s="148" t="s">
        <v>673</v>
      </c>
      <c r="C32" s="36" t="s">
        <v>226</v>
      </c>
      <c r="D32" s="32" t="s">
        <v>674</v>
      </c>
      <c r="E32" s="32" t="s">
        <v>675</v>
      </c>
      <c r="F32" s="154" t="s">
        <v>676</v>
      </c>
      <c r="G32" s="74">
        <v>5000</v>
      </c>
      <c r="H32" s="13" t="e">
        <f t="shared" si="2"/>
        <v>#VALUE!</v>
      </c>
      <c r="I32" s="103" t="s">
        <v>677</v>
      </c>
      <c r="J32" s="74"/>
      <c r="K32" s="75">
        <v>45506</v>
      </c>
      <c r="L32" s="75" t="s">
        <v>172</v>
      </c>
      <c r="M32" s="36" t="s">
        <v>678</v>
      </c>
      <c r="N32" s="76"/>
      <c r="O32" s="36" t="s">
        <v>151</v>
      </c>
      <c r="P32" s="36" t="s">
        <v>16</v>
      </c>
      <c r="Q32" s="36"/>
      <c r="R32" s="12"/>
      <c r="S32" s="36" t="s">
        <v>56</v>
      </c>
    </row>
    <row r="33" spans="1:19" s="18" customFormat="1" ht="46.5" x14ac:dyDescent="0.35">
      <c r="A33" s="12" t="s">
        <v>629</v>
      </c>
      <c r="B33" s="12" t="s">
        <v>630</v>
      </c>
      <c r="C33" s="11" t="s">
        <v>226</v>
      </c>
      <c r="D33" s="12" t="s">
        <v>631</v>
      </c>
      <c r="E33" s="12" t="s">
        <v>632</v>
      </c>
      <c r="F33" s="12" t="s">
        <v>633</v>
      </c>
      <c r="G33" s="13"/>
      <c r="H33" s="13">
        <f t="shared" si="2"/>
        <v>39884.166666666672</v>
      </c>
      <c r="I33" s="85">
        <v>47861</v>
      </c>
      <c r="J33" s="13"/>
      <c r="K33" s="14">
        <v>45474</v>
      </c>
      <c r="L33" s="14">
        <v>46934</v>
      </c>
      <c r="M33" s="11"/>
      <c r="N33" s="15"/>
      <c r="O33" s="11" t="s">
        <v>49</v>
      </c>
      <c r="P33" s="30">
        <v>13071945</v>
      </c>
      <c r="Q33" s="30" t="s">
        <v>1049</v>
      </c>
      <c r="R33" s="12"/>
      <c r="S33" s="11" t="s">
        <v>56</v>
      </c>
    </row>
    <row r="34" spans="1:19" s="18" customFormat="1" ht="15.65" customHeight="1" x14ac:dyDescent="0.35">
      <c r="A34" s="1"/>
      <c r="B34" s="1" t="s">
        <v>263</v>
      </c>
      <c r="C34" s="11" t="s">
        <v>226</v>
      </c>
      <c r="D34" s="1" t="s">
        <v>264</v>
      </c>
      <c r="E34" s="1" t="s">
        <v>265</v>
      </c>
      <c r="F34" s="1" t="s">
        <v>266</v>
      </c>
      <c r="G34" s="26">
        <v>124919</v>
      </c>
      <c r="H34" s="13">
        <f t="shared" si="2"/>
        <v>583333.33333333337</v>
      </c>
      <c r="I34" s="85">
        <v>700000</v>
      </c>
      <c r="J34" s="19"/>
      <c r="K34" s="27" t="s">
        <v>896</v>
      </c>
      <c r="L34" s="27" t="s">
        <v>897</v>
      </c>
      <c r="M34" s="19"/>
      <c r="N34" s="19"/>
      <c r="O34" s="19"/>
      <c r="P34" s="19"/>
      <c r="Q34" s="19"/>
      <c r="R34" s="1" t="s">
        <v>898</v>
      </c>
      <c r="S34" s="19" t="s">
        <v>56</v>
      </c>
    </row>
    <row r="35" spans="1:19" s="18" customFormat="1" ht="170.5" x14ac:dyDescent="0.35">
      <c r="A35" s="12"/>
      <c r="B35" s="12" t="s">
        <v>125</v>
      </c>
      <c r="C35" s="11" t="s">
        <v>126</v>
      </c>
      <c r="D35" s="12" t="s">
        <v>127</v>
      </c>
      <c r="E35" s="12" t="s">
        <v>128</v>
      </c>
      <c r="F35" s="12" t="s">
        <v>129</v>
      </c>
      <c r="G35" s="13"/>
      <c r="H35" s="13">
        <f t="shared" si="2"/>
        <v>583333.33333333337</v>
      </c>
      <c r="I35" s="85">
        <v>700000</v>
      </c>
      <c r="J35" s="13"/>
      <c r="K35" s="14" t="s">
        <v>130</v>
      </c>
      <c r="L35" s="14" t="s">
        <v>131</v>
      </c>
      <c r="M35" s="11"/>
      <c r="N35" s="15"/>
      <c r="O35" s="11" t="s">
        <v>17</v>
      </c>
      <c r="P35" s="11" t="s">
        <v>132</v>
      </c>
      <c r="Q35" s="11" t="s">
        <v>1049</v>
      </c>
      <c r="R35" s="12"/>
      <c r="S35" s="11" t="s">
        <v>56</v>
      </c>
    </row>
    <row r="36" spans="1:19" s="18" customFormat="1" ht="46.5" customHeight="1" x14ac:dyDescent="0.35">
      <c r="A36" s="12" t="s">
        <v>565</v>
      </c>
      <c r="B36" s="12" t="s">
        <v>267</v>
      </c>
      <c r="C36" s="11" t="s">
        <v>472</v>
      </c>
      <c r="D36" s="12" t="s">
        <v>267</v>
      </c>
      <c r="E36" s="60" t="s">
        <v>268</v>
      </c>
      <c r="F36" s="12" t="s">
        <v>269</v>
      </c>
      <c r="G36" s="13"/>
      <c r="H36" s="13">
        <f t="shared" si="2"/>
        <v>0</v>
      </c>
      <c r="I36" s="85"/>
      <c r="J36" s="13"/>
      <c r="K36" s="78">
        <v>44774</v>
      </c>
      <c r="L36" s="70">
        <v>45505</v>
      </c>
      <c r="M36" s="11"/>
      <c r="N36" s="15"/>
      <c r="O36" s="11"/>
      <c r="P36" s="79">
        <v>4168225</v>
      </c>
      <c r="Q36" s="79"/>
      <c r="R36" s="12" t="s">
        <v>781</v>
      </c>
      <c r="S36" s="11" t="s">
        <v>56</v>
      </c>
    </row>
    <row r="37" spans="1:19" s="18" customFormat="1" ht="46.5" customHeight="1" x14ac:dyDescent="0.35">
      <c r="A37" s="1" t="s">
        <v>565</v>
      </c>
      <c r="B37" s="1" t="s">
        <v>267</v>
      </c>
      <c r="C37" s="2" t="s">
        <v>472</v>
      </c>
      <c r="D37" s="1" t="s">
        <v>267</v>
      </c>
      <c r="E37" s="1" t="s">
        <v>268</v>
      </c>
      <c r="F37" s="1" t="s">
        <v>269</v>
      </c>
      <c r="G37" s="26"/>
      <c r="H37" s="13">
        <f t="shared" si="2"/>
        <v>0</v>
      </c>
      <c r="I37" s="85"/>
      <c r="J37" s="19"/>
      <c r="K37" s="27">
        <v>44774</v>
      </c>
      <c r="L37" s="27">
        <v>45505</v>
      </c>
      <c r="M37" s="19"/>
      <c r="N37" s="19"/>
      <c r="O37" s="19"/>
      <c r="P37" s="19"/>
      <c r="Q37" s="19"/>
      <c r="R37" s="1" t="s">
        <v>270</v>
      </c>
      <c r="S37" s="19" t="s">
        <v>56</v>
      </c>
    </row>
    <row r="38" spans="1:19" s="18" customFormat="1" ht="310" x14ac:dyDescent="0.35">
      <c r="A38" s="12" t="s">
        <v>26</v>
      </c>
      <c r="B38" s="12" t="s">
        <v>27</v>
      </c>
      <c r="C38" s="2" t="s">
        <v>472</v>
      </c>
      <c r="D38" s="12" t="s">
        <v>29</v>
      </c>
      <c r="E38" s="12" t="s">
        <v>30</v>
      </c>
      <c r="F38" s="12" t="s">
        <v>519</v>
      </c>
      <c r="G38" s="13"/>
      <c r="H38" s="13">
        <f t="shared" si="2"/>
        <v>1875000</v>
      </c>
      <c r="I38" s="85">
        <v>2250000</v>
      </c>
      <c r="J38" s="13"/>
      <c r="K38" s="14" t="s">
        <v>31</v>
      </c>
      <c r="L38" s="14" t="s">
        <v>32</v>
      </c>
      <c r="M38" s="11"/>
      <c r="N38" s="15"/>
      <c r="O38" s="19" t="s">
        <v>22</v>
      </c>
      <c r="P38" s="11"/>
      <c r="Q38" s="11"/>
      <c r="R38" s="12"/>
      <c r="S38" s="19" t="s">
        <v>56</v>
      </c>
    </row>
    <row r="39" spans="1:19" s="18" customFormat="1" ht="31" x14ac:dyDescent="0.35">
      <c r="A39" s="2" t="s">
        <v>575</v>
      </c>
      <c r="B39" s="12" t="s">
        <v>318</v>
      </c>
      <c r="C39" s="2" t="s">
        <v>472</v>
      </c>
      <c r="D39" s="12" t="s">
        <v>318</v>
      </c>
      <c r="E39" s="12" t="s">
        <v>231</v>
      </c>
      <c r="F39" s="12" t="s">
        <v>230</v>
      </c>
      <c r="G39" s="13">
        <v>320000</v>
      </c>
      <c r="H39" s="13">
        <f t="shared" si="2"/>
        <v>0</v>
      </c>
      <c r="I39" s="105"/>
      <c r="J39" s="13"/>
      <c r="K39" s="14">
        <v>44044</v>
      </c>
      <c r="L39" s="14">
        <v>45870</v>
      </c>
      <c r="M39" s="11"/>
      <c r="N39" s="15"/>
      <c r="O39" s="11" t="s">
        <v>317</v>
      </c>
      <c r="P39" s="11">
        <v>3262604</v>
      </c>
      <c r="Q39" s="11" t="s">
        <v>1049</v>
      </c>
      <c r="R39" s="12"/>
      <c r="S39" s="19" t="s">
        <v>56</v>
      </c>
    </row>
    <row r="40" spans="1:19" s="18" customFormat="1" ht="31" x14ac:dyDescent="0.35">
      <c r="A40" s="12"/>
      <c r="B40" s="12" t="s">
        <v>442</v>
      </c>
      <c r="C40" s="2" t="s">
        <v>472</v>
      </c>
      <c r="D40" s="12" t="s">
        <v>442</v>
      </c>
      <c r="E40" s="12" t="s">
        <v>443</v>
      </c>
      <c r="F40" s="12" t="s">
        <v>444</v>
      </c>
      <c r="G40" s="13"/>
      <c r="H40" s="13">
        <f t="shared" si="2"/>
        <v>833333.33333333337</v>
      </c>
      <c r="I40" s="85">
        <v>1000000</v>
      </c>
      <c r="J40" s="13"/>
      <c r="K40" s="14">
        <v>44075</v>
      </c>
      <c r="L40" s="14">
        <v>45901</v>
      </c>
      <c r="M40" s="11"/>
      <c r="N40" s="15"/>
      <c r="O40" s="11" t="s">
        <v>49</v>
      </c>
      <c r="P40" s="11" t="s">
        <v>445</v>
      </c>
      <c r="Q40" s="11" t="s">
        <v>1049</v>
      </c>
      <c r="R40" s="12"/>
      <c r="S40" s="11" t="s">
        <v>56</v>
      </c>
    </row>
    <row r="41" spans="1:19" s="18" customFormat="1" ht="15.65" customHeight="1" x14ac:dyDescent="0.35">
      <c r="A41" s="12"/>
      <c r="B41" s="12" t="s">
        <v>433</v>
      </c>
      <c r="C41" s="2" t="s">
        <v>472</v>
      </c>
      <c r="D41" s="12" t="s">
        <v>433</v>
      </c>
      <c r="E41" s="12" t="s">
        <v>434</v>
      </c>
      <c r="F41" s="12" t="s">
        <v>435</v>
      </c>
      <c r="G41" s="13"/>
      <c r="H41" s="13">
        <f t="shared" si="2"/>
        <v>0</v>
      </c>
      <c r="I41" s="105"/>
      <c r="J41" s="13"/>
      <c r="K41" s="25"/>
      <c r="L41" s="25"/>
      <c r="M41" s="11"/>
      <c r="N41" s="15"/>
      <c r="O41" s="11" t="s">
        <v>49</v>
      </c>
      <c r="P41" s="11">
        <v>676451</v>
      </c>
      <c r="Q41" s="11"/>
      <c r="R41" s="12" t="s">
        <v>1055</v>
      </c>
      <c r="S41" s="11" t="s">
        <v>56</v>
      </c>
    </row>
    <row r="42" spans="1:19" s="18" customFormat="1" ht="93" x14ac:dyDescent="0.35">
      <c r="A42" s="12" t="s">
        <v>464</v>
      </c>
      <c r="B42" s="12" t="s">
        <v>465</v>
      </c>
      <c r="C42" s="20" t="s">
        <v>28</v>
      </c>
      <c r="D42" s="12" t="s">
        <v>466</v>
      </c>
      <c r="E42" s="12" t="s">
        <v>467</v>
      </c>
      <c r="F42" s="12" t="s">
        <v>468</v>
      </c>
      <c r="G42" s="13"/>
      <c r="H42" s="13">
        <f t="shared" si="2"/>
        <v>33004.166666666672</v>
      </c>
      <c r="I42" s="85">
        <v>39605</v>
      </c>
      <c r="J42" s="13"/>
      <c r="K42" s="25"/>
      <c r="L42" s="25"/>
      <c r="M42" s="11" t="s">
        <v>591</v>
      </c>
      <c r="N42" s="15"/>
      <c r="O42" s="11"/>
      <c r="P42" s="11">
        <v>1383511</v>
      </c>
      <c r="Q42" s="11"/>
      <c r="R42" s="59" t="s">
        <v>664</v>
      </c>
      <c r="S42" s="11" t="s">
        <v>56</v>
      </c>
    </row>
    <row r="43" spans="1:19" s="18" customFormat="1" ht="46.5" x14ac:dyDescent="0.35">
      <c r="A43" s="33"/>
      <c r="B43" s="12" t="s">
        <v>371</v>
      </c>
      <c r="C43" s="11" t="s">
        <v>28</v>
      </c>
      <c r="D43" s="12" t="s">
        <v>372</v>
      </c>
      <c r="E43" s="12" t="s">
        <v>373</v>
      </c>
      <c r="F43" s="12" t="s">
        <v>374</v>
      </c>
      <c r="G43" s="13" t="s">
        <v>366</v>
      </c>
      <c r="H43" s="13">
        <f t="shared" si="2"/>
        <v>0</v>
      </c>
      <c r="I43" s="85"/>
      <c r="J43" s="13"/>
      <c r="K43" s="14" t="s">
        <v>375</v>
      </c>
      <c r="L43" s="14" t="s">
        <v>376</v>
      </c>
      <c r="M43" s="11" t="s">
        <v>377</v>
      </c>
      <c r="N43" s="15"/>
      <c r="O43" s="11"/>
      <c r="P43" s="11" t="s">
        <v>378</v>
      </c>
      <c r="Q43" s="11" t="s">
        <v>1049</v>
      </c>
      <c r="R43" s="12"/>
      <c r="S43" s="11" t="s">
        <v>56</v>
      </c>
    </row>
    <row r="44" spans="1:19" ht="62" x14ac:dyDescent="0.35">
      <c r="A44" s="12" t="s">
        <v>96</v>
      </c>
      <c r="B44" s="12" t="s">
        <v>97</v>
      </c>
      <c r="C44" s="28" t="s">
        <v>28</v>
      </c>
      <c r="D44" s="12" t="s">
        <v>98</v>
      </c>
      <c r="E44" s="12" t="s">
        <v>1053</v>
      </c>
      <c r="F44" s="12" t="s">
        <v>99</v>
      </c>
      <c r="G44" s="11" t="s">
        <v>100</v>
      </c>
      <c r="H44" s="13">
        <f t="shared" si="2"/>
        <v>25364.166666666668</v>
      </c>
      <c r="I44" s="102" t="s">
        <v>100</v>
      </c>
      <c r="J44" s="11" t="s">
        <v>15</v>
      </c>
      <c r="K44" s="29">
        <v>44930</v>
      </c>
      <c r="L44" s="118">
        <v>46026</v>
      </c>
      <c r="M44" s="11" t="s">
        <v>101</v>
      </c>
      <c r="N44" s="29">
        <v>46112</v>
      </c>
      <c r="O44" s="11" t="s">
        <v>316</v>
      </c>
      <c r="P44" s="11">
        <v>5831231</v>
      </c>
      <c r="Q44" s="11"/>
      <c r="R44" s="12" t="s">
        <v>102</v>
      </c>
      <c r="S44" s="19" t="s">
        <v>56</v>
      </c>
    </row>
    <row r="45" spans="1:19" ht="93" x14ac:dyDescent="0.35">
      <c r="A45" s="12" t="s">
        <v>103</v>
      </c>
      <c r="B45" s="12" t="s">
        <v>104</v>
      </c>
      <c r="C45" s="28" t="s">
        <v>28</v>
      </c>
      <c r="D45" s="12" t="s">
        <v>105</v>
      </c>
      <c r="E45" s="12" t="s">
        <v>106</v>
      </c>
      <c r="F45" s="12" t="s">
        <v>107</v>
      </c>
      <c r="G45" s="11" t="s">
        <v>108</v>
      </c>
      <c r="H45" s="13">
        <f t="shared" si="2"/>
        <v>78308.891666666663</v>
      </c>
      <c r="I45" s="102" t="s">
        <v>108</v>
      </c>
      <c r="J45" s="11" t="s">
        <v>15</v>
      </c>
      <c r="K45" s="29">
        <v>42372</v>
      </c>
      <c r="L45" s="11" t="s">
        <v>109</v>
      </c>
      <c r="M45" s="11" t="s">
        <v>110</v>
      </c>
      <c r="N45" s="11" t="s">
        <v>109</v>
      </c>
      <c r="O45" s="11" t="s">
        <v>316</v>
      </c>
      <c r="P45" s="11" t="s">
        <v>15</v>
      </c>
      <c r="Q45" s="11"/>
      <c r="R45" s="80" t="s">
        <v>111</v>
      </c>
      <c r="S45" s="19" t="s">
        <v>56</v>
      </c>
    </row>
    <row r="46" spans="1:19" ht="46.5" x14ac:dyDescent="0.35">
      <c r="A46" s="12">
        <v>4851214494</v>
      </c>
      <c r="B46" s="2" t="s">
        <v>155</v>
      </c>
      <c r="C46" s="11" t="s">
        <v>28</v>
      </c>
      <c r="D46" s="1" t="s">
        <v>156</v>
      </c>
      <c r="E46" s="2" t="s">
        <v>157</v>
      </c>
      <c r="F46" s="2" t="s">
        <v>158</v>
      </c>
      <c r="G46" s="13">
        <v>9675</v>
      </c>
      <c r="H46" s="13">
        <f t="shared" si="2"/>
        <v>24187.5</v>
      </c>
      <c r="I46" s="106">
        <v>29025</v>
      </c>
      <c r="J46" s="13"/>
      <c r="K46" s="64">
        <v>45146</v>
      </c>
      <c r="L46" s="14">
        <v>46241</v>
      </c>
      <c r="M46" s="11"/>
      <c r="N46" s="15"/>
      <c r="O46" s="11" t="s">
        <v>159</v>
      </c>
      <c r="P46" s="11">
        <v>12398055</v>
      </c>
      <c r="Q46" s="11" t="s">
        <v>1049</v>
      </c>
      <c r="R46" s="12"/>
      <c r="S46" s="11" t="s">
        <v>56</v>
      </c>
    </row>
    <row r="47" spans="1:19" ht="46.5" x14ac:dyDescent="0.35">
      <c r="A47" s="12" t="s">
        <v>605</v>
      </c>
      <c r="B47" s="12" t="s">
        <v>61</v>
      </c>
      <c r="C47" s="11" t="s">
        <v>782</v>
      </c>
      <c r="D47" s="12" t="s">
        <v>62</v>
      </c>
      <c r="E47" s="12" t="s">
        <v>63</v>
      </c>
      <c r="F47" s="12" t="s">
        <v>64</v>
      </c>
      <c r="G47" s="13" t="s">
        <v>55</v>
      </c>
      <c r="H47" s="13">
        <f t="shared" si="2"/>
        <v>9750</v>
      </c>
      <c r="I47" s="85">
        <v>11700</v>
      </c>
      <c r="J47" s="13"/>
      <c r="K47" s="14">
        <v>45383</v>
      </c>
      <c r="L47" s="14">
        <v>46112</v>
      </c>
      <c r="M47" s="11" t="s">
        <v>18</v>
      </c>
      <c r="N47" s="15" t="s">
        <v>16</v>
      </c>
      <c r="O47" s="16" t="s">
        <v>58</v>
      </c>
      <c r="P47" s="11" t="s">
        <v>65</v>
      </c>
      <c r="Q47" s="11" t="s">
        <v>1049</v>
      </c>
      <c r="R47" s="58" t="s">
        <v>16</v>
      </c>
      <c r="S47" s="19" t="s">
        <v>56</v>
      </c>
    </row>
    <row r="48" spans="1:19" ht="62" x14ac:dyDescent="0.35">
      <c r="A48" s="33" t="s">
        <v>963</v>
      </c>
      <c r="B48" s="67" t="s">
        <v>117</v>
      </c>
      <c r="C48" s="20" t="s">
        <v>782</v>
      </c>
      <c r="D48" s="67" t="s">
        <v>118</v>
      </c>
      <c r="E48" s="67" t="s">
        <v>119</v>
      </c>
      <c r="F48" s="67" t="s">
        <v>120</v>
      </c>
      <c r="G48" s="68" t="s">
        <v>55</v>
      </c>
      <c r="H48" s="13">
        <f t="shared" si="2"/>
        <v>29926.666666666668</v>
      </c>
      <c r="I48" s="107">
        <v>35912</v>
      </c>
      <c r="J48" s="48"/>
      <c r="K48" s="93">
        <v>45809</v>
      </c>
      <c r="L48" s="93">
        <v>46904</v>
      </c>
      <c r="M48" s="20" t="s">
        <v>18</v>
      </c>
      <c r="N48" s="69" t="s">
        <v>16</v>
      </c>
      <c r="O48" s="48" t="s">
        <v>58</v>
      </c>
      <c r="P48" s="48">
        <v>4062743</v>
      </c>
      <c r="Q48" s="48" t="s">
        <v>1049</v>
      </c>
      <c r="R48" s="94" t="s">
        <v>16</v>
      </c>
      <c r="S48" s="20" t="s">
        <v>56</v>
      </c>
    </row>
    <row r="49" spans="1:19" x14ac:dyDescent="0.35">
      <c r="A49" s="12" t="s">
        <v>606</v>
      </c>
      <c r="B49" s="12" t="s">
        <v>607</v>
      </c>
      <c r="C49" s="11" t="s">
        <v>608</v>
      </c>
      <c r="D49" s="12" t="s">
        <v>609</v>
      </c>
      <c r="E49" s="12" t="s">
        <v>610</v>
      </c>
      <c r="F49" s="12" t="s">
        <v>611</v>
      </c>
      <c r="G49" s="13">
        <v>10000</v>
      </c>
      <c r="H49" s="13">
        <f t="shared" si="2"/>
        <v>8333.3333333333339</v>
      </c>
      <c r="I49" s="85">
        <v>10000</v>
      </c>
      <c r="J49" s="13"/>
      <c r="K49" s="14">
        <v>45383</v>
      </c>
      <c r="L49" s="14">
        <v>45748</v>
      </c>
      <c r="M49" s="11" t="s">
        <v>18</v>
      </c>
      <c r="N49" s="15"/>
      <c r="O49" s="11" t="s">
        <v>316</v>
      </c>
      <c r="P49" s="30">
        <v>12745191</v>
      </c>
      <c r="Q49" s="30" t="s">
        <v>1049</v>
      </c>
      <c r="R49" s="12"/>
      <c r="S49" s="11" t="s">
        <v>56</v>
      </c>
    </row>
    <row r="50" spans="1:19" ht="248" x14ac:dyDescent="0.35">
      <c r="A50" s="12" t="s">
        <v>66</v>
      </c>
      <c r="B50" s="12" t="s">
        <v>67</v>
      </c>
      <c r="C50" s="20" t="s">
        <v>608</v>
      </c>
      <c r="D50" s="12" t="s">
        <v>68</v>
      </c>
      <c r="E50" s="12" t="s">
        <v>1052</v>
      </c>
      <c r="F50" s="12" t="s">
        <v>69</v>
      </c>
      <c r="G50" s="13"/>
      <c r="H50" s="13">
        <f t="shared" si="2"/>
        <v>18333.333333333336</v>
      </c>
      <c r="I50" s="85">
        <v>22000</v>
      </c>
      <c r="J50" s="13"/>
      <c r="K50" s="14">
        <v>44848</v>
      </c>
      <c r="L50" s="25">
        <v>44916</v>
      </c>
      <c r="M50" s="11" t="s">
        <v>70</v>
      </c>
      <c r="N50" s="15"/>
      <c r="O50" s="11"/>
      <c r="P50" s="11" t="s">
        <v>71</v>
      </c>
      <c r="Q50" s="11" t="s">
        <v>1049</v>
      </c>
      <c r="R50" s="12" t="s">
        <v>70</v>
      </c>
      <c r="S50" s="11" t="s">
        <v>56</v>
      </c>
    </row>
    <row r="51" spans="1:19" ht="31" x14ac:dyDescent="0.35">
      <c r="A51" s="42">
        <v>3128</v>
      </c>
      <c r="B51" s="42" t="s">
        <v>428</v>
      </c>
      <c r="C51" s="41" t="s">
        <v>476</v>
      </c>
      <c r="D51" s="42" t="s">
        <v>429</v>
      </c>
      <c r="E51" s="12" t="s">
        <v>430</v>
      </c>
      <c r="F51" s="12" t="s">
        <v>431</v>
      </c>
      <c r="G51" s="13"/>
      <c r="H51" s="13">
        <f t="shared" si="2"/>
        <v>5069437.5</v>
      </c>
      <c r="I51" s="85">
        <v>6083325</v>
      </c>
      <c r="J51" s="13"/>
      <c r="K51" s="14">
        <v>44287</v>
      </c>
      <c r="L51" s="14">
        <v>49765</v>
      </c>
      <c r="M51" s="11"/>
      <c r="N51" s="15"/>
      <c r="O51" s="11" t="s">
        <v>432</v>
      </c>
      <c r="P51" s="11" t="s">
        <v>420</v>
      </c>
      <c r="Q51" s="11"/>
      <c r="R51" s="12"/>
      <c r="S51" s="11" t="s">
        <v>56</v>
      </c>
    </row>
    <row r="52" spans="1:19" ht="31" x14ac:dyDescent="0.35">
      <c r="A52" s="12" t="s">
        <v>745</v>
      </c>
      <c r="B52" s="12" t="s">
        <v>746</v>
      </c>
      <c r="C52" s="11" t="s">
        <v>476</v>
      </c>
      <c r="D52" s="12" t="s">
        <v>747</v>
      </c>
      <c r="E52" s="12" t="s">
        <v>748</v>
      </c>
      <c r="F52" s="12" t="s">
        <v>749</v>
      </c>
      <c r="G52" s="13"/>
      <c r="H52" s="13">
        <f t="shared" si="2"/>
        <v>16183.333333333334</v>
      </c>
      <c r="I52" s="85">
        <v>19420</v>
      </c>
      <c r="J52" s="13"/>
      <c r="K52" s="14">
        <v>45580</v>
      </c>
      <c r="L52" s="25">
        <v>46143</v>
      </c>
      <c r="M52" s="11"/>
      <c r="N52" s="15" t="s">
        <v>989</v>
      </c>
      <c r="O52" s="11" t="s">
        <v>159</v>
      </c>
      <c r="P52" s="10">
        <v>9656370</v>
      </c>
      <c r="Q52" s="10" t="s">
        <v>1049</v>
      </c>
      <c r="R52" s="12"/>
      <c r="S52" s="11" t="s">
        <v>56</v>
      </c>
    </row>
    <row r="53" spans="1:19" ht="31" x14ac:dyDescent="0.35">
      <c r="A53" s="37" t="s">
        <v>838</v>
      </c>
      <c r="B53" s="202" t="s">
        <v>839</v>
      </c>
      <c r="C53" s="11" t="s">
        <v>476</v>
      </c>
      <c r="D53" s="12" t="s">
        <v>833</v>
      </c>
      <c r="E53" s="12" t="s">
        <v>834</v>
      </c>
      <c r="F53" s="12" t="s">
        <v>835</v>
      </c>
      <c r="G53" s="13">
        <v>10470</v>
      </c>
      <c r="H53" s="13">
        <f t="shared" si="2"/>
        <v>8725</v>
      </c>
      <c r="I53" s="85">
        <v>10470</v>
      </c>
      <c r="J53" s="13"/>
      <c r="K53" s="65">
        <v>45695</v>
      </c>
      <c r="L53" s="201">
        <v>45899</v>
      </c>
      <c r="M53" s="11"/>
      <c r="N53" s="15"/>
      <c r="O53" s="61" t="s">
        <v>316</v>
      </c>
      <c r="P53" s="61" t="s">
        <v>836</v>
      </c>
      <c r="Q53" s="61" t="s">
        <v>1049</v>
      </c>
      <c r="R53" s="12" t="s">
        <v>837</v>
      </c>
      <c r="S53" s="61" t="s">
        <v>56</v>
      </c>
    </row>
    <row r="54" spans="1:19" ht="46.5" x14ac:dyDescent="0.35">
      <c r="A54" s="39" t="s">
        <v>841</v>
      </c>
      <c r="B54" s="39" t="s">
        <v>842</v>
      </c>
      <c r="C54" s="36" t="s">
        <v>476</v>
      </c>
      <c r="D54" s="32" t="s">
        <v>842</v>
      </c>
      <c r="E54" s="32" t="s">
        <v>840</v>
      </c>
      <c r="F54" s="32" t="s">
        <v>843</v>
      </c>
      <c r="G54" s="74"/>
      <c r="H54" s="13">
        <f t="shared" si="2"/>
        <v>64943.333333333336</v>
      </c>
      <c r="I54" s="156">
        <v>77932</v>
      </c>
      <c r="J54" s="74"/>
      <c r="K54" s="160">
        <v>45717</v>
      </c>
      <c r="L54" s="160">
        <v>46112</v>
      </c>
      <c r="M54" s="36"/>
      <c r="N54" s="76"/>
      <c r="O54" s="163" t="s">
        <v>846</v>
      </c>
      <c r="P54" s="166" t="s">
        <v>844</v>
      </c>
      <c r="Q54" s="166" t="s">
        <v>1049</v>
      </c>
      <c r="R54" s="32" t="s">
        <v>845</v>
      </c>
      <c r="S54" s="171" t="s">
        <v>56</v>
      </c>
    </row>
    <row r="55" spans="1:19" ht="46.5" x14ac:dyDescent="0.35">
      <c r="A55" s="43" t="s">
        <v>240</v>
      </c>
      <c r="B55" s="12" t="s">
        <v>241</v>
      </c>
      <c r="C55" s="40" t="s">
        <v>42</v>
      </c>
      <c r="D55" s="12" t="s">
        <v>241</v>
      </c>
      <c r="E55" s="12" t="s">
        <v>1056</v>
      </c>
      <c r="F55" s="12" t="s">
        <v>242</v>
      </c>
      <c r="G55" s="13">
        <v>17790</v>
      </c>
      <c r="H55" s="13">
        <f t="shared" si="2"/>
        <v>14825</v>
      </c>
      <c r="I55" s="85">
        <v>17790</v>
      </c>
      <c r="J55" s="13"/>
      <c r="K55" s="14">
        <v>42156</v>
      </c>
      <c r="L55" s="14" t="s">
        <v>172</v>
      </c>
      <c r="M55" s="11"/>
      <c r="N55" s="15" t="s">
        <v>626</v>
      </c>
      <c r="O55" s="11" t="s">
        <v>316</v>
      </c>
      <c r="P55" s="11">
        <v>4810636</v>
      </c>
      <c r="Q55" s="11" t="s">
        <v>1049</v>
      </c>
      <c r="R55" s="12"/>
      <c r="S55" s="19" t="s">
        <v>56</v>
      </c>
    </row>
    <row r="56" spans="1:19" ht="63" customHeight="1" x14ac:dyDescent="0.35">
      <c r="A56" s="12"/>
      <c r="B56" s="12" t="s">
        <v>19</v>
      </c>
      <c r="C56" s="11" t="s">
        <v>181</v>
      </c>
      <c r="D56" s="12" t="s">
        <v>918</v>
      </c>
      <c r="E56" s="1" t="s">
        <v>20</v>
      </c>
      <c r="F56" s="1" t="s">
        <v>21</v>
      </c>
      <c r="G56" s="26"/>
      <c r="H56" s="13">
        <f t="shared" si="2"/>
        <v>2416666.666666667</v>
      </c>
      <c r="I56" s="85">
        <v>2900000</v>
      </c>
      <c r="J56" s="13"/>
      <c r="K56" s="14">
        <v>44668</v>
      </c>
      <c r="L56" s="14">
        <v>46128</v>
      </c>
      <c r="M56" s="11"/>
      <c r="N56" s="15"/>
      <c r="O56" s="19" t="s">
        <v>34</v>
      </c>
      <c r="P56" s="11"/>
      <c r="Q56" s="11"/>
      <c r="R56" s="12" t="s">
        <v>1104</v>
      </c>
      <c r="S56" s="11" t="s">
        <v>56</v>
      </c>
    </row>
    <row r="57" spans="1:19" ht="409.5" x14ac:dyDescent="0.35">
      <c r="B57" s="12" t="s">
        <v>211</v>
      </c>
      <c r="C57" s="11" t="s">
        <v>181</v>
      </c>
      <c r="D57" s="12" t="s">
        <v>212</v>
      </c>
      <c r="E57" s="12" t="s">
        <v>213</v>
      </c>
      <c r="F57" s="12" t="s">
        <v>214</v>
      </c>
      <c r="G57" s="13"/>
      <c r="H57" s="13">
        <f t="shared" si="2"/>
        <v>5397626.666666667</v>
      </c>
      <c r="I57" s="85">
        <v>6477152</v>
      </c>
      <c r="J57" s="13"/>
      <c r="K57" s="14">
        <v>44774</v>
      </c>
      <c r="L57" s="14">
        <v>46599</v>
      </c>
      <c r="M57" s="11"/>
      <c r="N57" s="15"/>
      <c r="O57" s="11" t="s">
        <v>34</v>
      </c>
      <c r="P57" s="11"/>
      <c r="Q57" s="11"/>
      <c r="R57" s="12"/>
      <c r="S57" s="19" t="s">
        <v>56</v>
      </c>
    </row>
    <row r="58" spans="1:19" ht="31" x14ac:dyDescent="0.35">
      <c r="A58" s="12">
        <v>10646</v>
      </c>
      <c r="B58" s="12" t="s">
        <v>642</v>
      </c>
      <c r="C58" s="11" t="s">
        <v>181</v>
      </c>
      <c r="D58" s="12" t="s">
        <v>643</v>
      </c>
      <c r="E58" s="12" t="s">
        <v>644</v>
      </c>
      <c r="F58" s="12" t="s">
        <v>645</v>
      </c>
      <c r="G58" s="13"/>
      <c r="H58" s="13">
        <f t="shared" si="2"/>
        <v>3135605.916666667</v>
      </c>
      <c r="I58" s="85">
        <v>3762727.1</v>
      </c>
      <c r="J58" s="13"/>
      <c r="K58" s="14">
        <v>45471</v>
      </c>
      <c r="L58" s="14" t="s">
        <v>1101</v>
      </c>
      <c r="M58" s="11"/>
      <c r="N58" s="15"/>
      <c r="O58" s="11" t="s">
        <v>49</v>
      </c>
      <c r="P58" s="30">
        <v>2509252</v>
      </c>
      <c r="Q58" s="30" t="s">
        <v>1049</v>
      </c>
      <c r="R58" s="12" t="s">
        <v>1102</v>
      </c>
      <c r="S58" s="11" t="s">
        <v>56</v>
      </c>
    </row>
    <row r="59" spans="1:19" ht="29" x14ac:dyDescent="0.35">
      <c r="A59" s="61" t="s">
        <v>599</v>
      </c>
      <c r="B59" s="60" t="s">
        <v>598</v>
      </c>
      <c r="C59" s="61" t="s">
        <v>600</v>
      </c>
      <c r="D59" s="60" t="s">
        <v>598</v>
      </c>
      <c r="E59" s="128" t="s">
        <v>646</v>
      </c>
      <c r="F59" s="128" t="s">
        <v>647</v>
      </c>
      <c r="G59" s="71"/>
      <c r="H59" s="13">
        <f t="shared" si="2"/>
        <v>0</v>
      </c>
      <c r="I59" s="110"/>
      <c r="J59" s="71"/>
      <c r="K59" s="65">
        <v>45341</v>
      </c>
      <c r="L59" s="65">
        <v>46539</v>
      </c>
      <c r="M59" s="61"/>
      <c r="N59" s="139"/>
      <c r="O59" s="11" t="s">
        <v>49</v>
      </c>
      <c r="P59" s="116">
        <v>8847097</v>
      </c>
      <c r="Q59" s="116" t="s">
        <v>1049</v>
      </c>
      <c r="R59" s="61" t="s">
        <v>1062</v>
      </c>
      <c r="S59" s="61" t="s">
        <v>56</v>
      </c>
    </row>
    <row r="60" spans="1:19" ht="124" x14ac:dyDescent="0.35">
      <c r="A60" s="33"/>
      <c r="B60" s="12" t="s">
        <v>35</v>
      </c>
      <c r="C60" s="11"/>
      <c r="D60" s="12" t="s">
        <v>36</v>
      </c>
      <c r="E60" s="12" t="s">
        <v>37</v>
      </c>
      <c r="F60" s="12" t="s">
        <v>38</v>
      </c>
      <c r="G60" s="13"/>
      <c r="H60" s="13">
        <f t="shared" si="2"/>
        <v>11422381.666666668</v>
      </c>
      <c r="I60" s="85">
        <v>13706858</v>
      </c>
      <c r="J60" s="13"/>
      <c r="K60" s="14" t="s">
        <v>39</v>
      </c>
      <c r="L60" s="14" t="s">
        <v>40</v>
      </c>
      <c r="M60" s="11"/>
      <c r="N60" s="15"/>
      <c r="O60" s="11" t="s">
        <v>34</v>
      </c>
      <c r="P60" s="11"/>
      <c r="Q60" s="11" t="s">
        <v>1049</v>
      </c>
      <c r="R60" s="12" t="s">
        <v>1105</v>
      </c>
      <c r="S60" s="11" t="s">
        <v>56</v>
      </c>
    </row>
    <row r="61" spans="1:19" ht="93" x14ac:dyDescent="0.35">
      <c r="A61" s="12" t="s">
        <v>1117</v>
      </c>
      <c r="B61" s="12" t="s">
        <v>870</v>
      </c>
      <c r="C61" s="11" t="s">
        <v>628</v>
      </c>
      <c r="D61" s="12" t="s">
        <v>1118</v>
      </c>
      <c r="E61" s="12" t="s">
        <v>1119</v>
      </c>
      <c r="F61" s="12" t="s">
        <v>1120</v>
      </c>
      <c r="G61" s="13">
        <v>31733.7</v>
      </c>
      <c r="H61" s="13">
        <v>79334.25</v>
      </c>
      <c r="I61" s="85">
        <v>95201.1</v>
      </c>
      <c r="J61" s="13"/>
      <c r="K61" s="14">
        <v>45870</v>
      </c>
      <c r="L61" s="14">
        <v>46965</v>
      </c>
      <c r="M61" s="11"/>
      <c r="N61" s="15"/>
      <c r="O61" s="11" t="s">
        <v>481</v>
      </c>
      <c r="P61" s="176">
        <v>6693507</v>
      </c>
      <c r="Q61" s="11" t="s">
        <v>1049</v>
      </c>
      <c r="R61" s="12" t="s">
        <v>1121</v>
      </c>
      <c r="S61" s="11" t="s">
        <v>56</v>
      </c>
    </row>
    <row r="62" spans="1:19" ht="31" x14ac:dyDescent="0.35">
      <c r="A62" s="12" t="s">
        <v>1122</v>
      </c>
      <c r="B62" s="12" t="s">
        <v>1123</v>
      </c>
      <c r="C62" s="176" t="s">
        <v>628</v>
      </c>
      <c r="D62" s="12" t="s">
        <v>1123</v>
      </c>
      <c r="E62" s="12" t="s">
        <v>1124</v>
      </c>
      <c r="F62" s="12" t="s">
        <v>1125</v>
      </c>
      <c r="G62" s="13">
        <v>11231</v>
      </c>
      <c r="H62" s="13">
        <v>28077.5</v>
      </c>
      <c r="I62" s="85">
        <v>33693</v>
      </c>
      <c r="J62" s="13"/>
      <c r="K62" s="14">
        <v>45962</v>
      </c>
      <c r="L62" s="14">
        <v>47057</v>
      </c>
      <c r="M62" s="11"/>
      <c r="N62" s="15"/>
      <c r="O62" s="11" t="s">
        <v>49</v>
      </c>
      <c r="P62" s="11">
        <v>11500849</v>
      </c>
      <c r="Q62" s="11" t="s">
        <v>1049</v>
      </c>
      <c r="R62" s="12"/>
      <c r="S62" s="11" t="s">
        <v>56</v>
      </c>
    </row>
    <row r="63" spans="1:19" ht="31" x14ac:dyDescent="0.35">
      <c r="A63" s="12" t="s">
        <v>1126</v>
      </c>
      <c r="B63" s="12" t="s">
        <v>1127</v>
      </c>
      <c r="C63" s="11" t="s">
        <v>1128</v>
      </c>
      <c r="D63" s="12" t="s">
        <v>1129</v>
      </c>
      <c r="E63" s="12" t="s">
        <v>1130</v>
      </c>
      <c r="F63" s="12" t="s">
        <v>1131</v>
      </c>
      <c r="G63" s="13" t="s">
        <v>1132</v>
      </c>
      <c r="H63" s="13">
        <v>29000</v>
      </c>
      <c r="I63" s="85">
        <v>34800</v>
      </c>
      <c r="J63" s="13"/>
      <c r="K63" s="14">
        <v>45839</v>
      </c>
      <c r="L63" s="14">
        <v>46203</v>
      </c>
      <c r="M63" s="11" t="s">
        <v>284</v>
      </c>
      <c r="N63" s="15">
        <v>46111</v>
      </c>
      <c r="O63" s="11" t="s">
        <v>49</v>
      </c>
      <c r="P63" s="11">
        <v>8848961</v>
      </c>
      <c r="Q63" s="11" t="s">
        <v>1049</v>
      </c>
      <c r="R63" s="12" t="s">
        <v>1133</v>
      </c>
      <c r="S63" s="11" t="s">
        <v>56</v>
      </c>
    </row>
    <row r="64" spans="1:19" s="23" customFormat="1" ht="170.5" x14ac:dyDescent="0.35">
      <c r="A64" s="44" t="s">
        <v>1018</v>
      </c>
      <c r="B64" s="44" t="s">
        <v>1139</v>
      </c>
      <c r="C64" s="40" t="s">
        <v>547</v>
      </c>
      <c r="D64" s="44" t="s">
        <v>1140</v>
      </c>
      <c r="E64" s="44" t="s">
        <v>1141</v>
      </c>
      <c r="F64" s="44" t="s">
        <v>1142</v>
      </c>
      <c r="G64" s="45"/>
      <c r="H64" s="13">
        <v>2554099</v>
      </c>
      <c r="I64" s="108">
        <v>3064918.8</v>
      </c>
      <c r="J64" s="45"/>
      <c r="K64" s="46">
        <v>45950</v>
      </c>
      <c r="L64" s="46">
        <v>46244</v>
      </c>
      <c r="M64" s="40"/>
      <c r="N64" s="47"/>
      <c r="O64" s="40" t="s">
        <v>49</v>
      </c>
      <c r="P64" s="40">
        <v>3578140</v>
      </c>
      <c r="Q64" s="40"/>
      <c r="R64" s="44" t="s">
        <v>1143</v>
      </c>
      <c r="S64" s="40" t="s">
        <v>56</v>
      </c>
    </row>
    <row r="65" spans="1:19" s="23" customFormat="1" x14ac:dyDescent="0.35">
      <c r="A65" s="43" t="s">
        <v>571</v>
      </c>
      <c r="B65" s="39" t="s">
        <v>572</v>
      </c>
      <c r="C65" s="73" t="s">
        <v>628</v>
      </c>
      <c r="D65" s="44" t="s">
        <v>573</v>
      </c>
      <c r="E65" s="39"/>
      <c r="F65" s="43"/>
      <c r="G65" s="45"/>
      <c r="H65" s="13">
        <f t="shared" ref="H65:H77" si="3">I65/1.2</f>
        <v>0</v>
      </c>
      <c r="I65" s="108"/>
      <c r="J65" s="45"/>
      <c r="K65" s="46"/>
      <c r="L65" s="46"/>
      <c r="M65" s="40"/>
      <c r="N65" s="47"/>
      <c r="O65" s="40" t="s">
        <v>49</v>
      </c>
      <c r="P65" s="168"/>
      <c r="Q65" s="141"/>
      <c r="R65" s="12"/>
      <c r="S65" s="11" t="s">
        <v>552</v>
      </c>
    </row>
    <row r="66" spans="1:19" s="23" customFormat="1" ht="62" x14ac:dyDescent="0.35">
      <c r="A66" s="44" t="s">
        <v>990</v>
      </c>
      <c r="B66" s="147" t="s">
        <v>991</v>
      </c>
      <c r="C66" s="40" t="s">
        <v>476</v>
      </c>
      <c r="D66" s="44" t="s">
        <v>992</v>
      </c>
      <c r="E66" s="44" t="s">
        <v>993</v>
      </c>
      <c r="F66" s="43" t="s">
        <v>994</v>
      </c>
      <c r="G66" s="45">
        <v>26286</v>
      </c>
      <c r="H66" s="13">
        <f t="shared" si="3"/>
        <v>21905</v>
      </c>
      <c r="I66" s="108">
        <v>26286</v>
      </c>
      <c r="J66" s="45"/>
      <c r="K66" s="46">
        <v>45863</v>
      </c>
      <c r="L66" s="46">
        <v>45955</v>
      </c>
      <c r="M66" s="40"/>
      <c r="N66" s="47">
        <v>45955</v>
      </c>
      <c r="O66" s="40" t="s">
        <v>159</v>
      </c>
      <c r="P66" s="165">
        <v>9639656</v>
      </c>
      <c r="Q66" s="169" t="s">
        <v>1049</v>
      </c>
      <c r="R66" s="44"/>
      <c r="S66" s="40" t="s">
        <v>552</v>
      </c>
    </row>
    <row r="67" spans="1:19" s="23" customFormat="1" ht="46.5" x14ac:dyDescent="0.35">
      <c r="A67" s="44" t="s">
        <v>436</v>
      </c>
      <c r="B67" s="44" t="s">
        <v>437</v>
      </c>
      <c r="C67" s="149" t="s">
        <v>628</v>
      </c>
      <c r="D67" s="44" t="s">
        <v>438</v>
      </c>
      <c r="E67" s="44" t="s">
        <v>439</v>
      </c>
      <c r="F67" s="44" t="s">
        <v>440</v>
      </c>
      <c r="G67" s="45">
        <v>15245</v>
      </c>
      <c r="H67" s="13">
        <f t="shared" si="3"/>
        <v>38112.5</v>
      </c>
      <c r="I67" s="157">
        <v>45735</v>
      </c>
      <c r="J67" s="45"/>
      <c r="K67" s="161">
        <v>44935</v>
      </c>
      <c r="L67" s="161" t="s">
        <v>441</v>
      </c>
      <c r="M67" s="40" t="s">
        <v>18</v>
      </c>
      <c r="N67" s="47" t="s">
        <v>16</v>
      </c>
      <c r="O67" s="40" t="s">
        <v>34</v>
      </c>
      <c r="P67" s="167" t="s">
        <v>792</v>
      </c>
      <c r="Q67" s="167" t="s">
        <v>1049</v>
      </c>
      <c r="R67" s="44"/>
      <c r="S67" s="40" t="s">
        <v>144</v>
      </c>
    </row>
    <row r="68" spans="1:19" s="23" customFormat="1" ht="62" x14ac:dyDescent="0.35">
      <c r="A68" s="120" t="s">
        <v>387</v>
      </c>
      <c r="B68" s="126" t="s">
        <v>388</v>
      </c>
      <c r="C68" s="149" t="s">
        <v>628</v>
      </c>
      <c r="D68" s="44" t="s">
        <v>389</v>
      </c>
      <c r="E68" s="152" t="s">
        <v>390</v>
      </c>
      <c r="F68" s="126" t="s">
        <v>391</v>
      </c>
      <c r="G68" s="130" t="s">
        <v>16</v>
      </c>
      <c r="H68" s="13">
        <f t="shared" si="3"/>
        <v>25040</v>
      </c>
      <c r="I68" s="132">
        <v>30048</v>
      </c>
      <c r="J68" s="134"/>
      <c r="K68" s="135">
        <v>45017</v>
      </c>
      <c r="L68" s="135">
        <v>46112</v>
      </c>
      <c r="M68" s="134" t="s">
        <v>18</v>
      </c>
      <c r="N68" s="134" t="s">
        <v>392</v>
      </c>
      <c r="O68" s="134" t="s">
        <v>34</v>
      </c>
      <c r="P68" s="40" t="s">
        <v>393</v>
      </c>
      <c r="Q68" s="40" t="s">
        <v>1049</v>
      </c>
      <c r="R68" s="126"/>
      <c r="S68" s="40" t="s">
        <v>144</v>
      </c>
    </row>
    <row r="69" spans="1:19" ht="46.5" x14ac:dyDescent="0.35">
      <c r="A69" s="145" t="s">
        <v>72</v>
      </c>
      <c r="B69" s="145" t="s">
        <v>73</v>
      </c>
      <c r="C69" s="149" t="s">
        <v>628</v>
      </c>
      <c r="D69" s="145" t="s">
        <v>74</v>
      </c>
      <c r="E69" s="153" t="s">
        <v>75</v>
      </c>
      <c r="F69" s="126" t="s">
        <v>76</v>
      </c>
      <c r="G69" s="155">
        <v>23283.75</v>
      </c>
      <c r="H69" s="13">
        <f t="shared" si="3"/>
        <v>58209.375</v>
      </c>
      <c r="I69" s="108">
        <v>69851.25</v>
      </c>
      <c r="J69" s="158"/>
      <c r="K69" s="159">
        <v>44743</v>
      </c>
      <c r="L69" s="162">
        <v>45838</v>
      </c>
      <c r="M69" s="158" t="s">
        <v>18</v>
      </c>
      <c r="N69" s="158"/>
      <c r="O69" s="158" t="s">
        <v>77</v>
      </c>
      <c r="P69" s="164" t="s">
        <v>78</v>
      </c>
      <c r="Q69" s="164" t="s">
        <v>1049</v>
      </c>
      <c r="R69" s="145"/>
      <c r="S69" s="40" t="s">
        <v>144</v>
      </c>
    </row>
    <row r="70" spans="1:19" ht="46.5" x14ac:dyDescent="0.35">
      <c r="A70" s="177" t="s">
        <v>191</v>
      </c>
      <c r="B70" s="178" t="s">
        <v>192</v>
      </c>
      <c r="C70" s="151" t="s">
        <v>628</v>
      </c>
      <c r="D70" s="39" t="s">
        <v>193</v>
      </c>
      <c r="E70" s="180" t="s">
        <v>194</v>
      </c>
      <c r="F70" s="178" t="s">
        <v>195</v>
      </c>
      <c r="G70" s="182"/>
      <c r="H70" s="13">
        <f t="shared" si="3"/>
        <v>53915.625</v>
      </c>
      <c r="I70" s="183">
        <v>64698.75</v>
      </c>
      <c r="J70" s="184"/>
      <c r="K70" s="185">
        <v>45017</v>
      </c>
      <c r="L70" s="185">
        <v>46112</v>
      </c>
      <c r="M70" s="184" t="s">
        <v>18</v>
      </c>
      <c r="N70" s="184" t="s">
        <v>16</v>
      </c>
      <c r="O70" s="184" t="s">
        <v>34</v>
      </c>
      <c r="P70" s="184">
        <v>4123832</v>
      </c>
      <c r="Q70" s="184" t="s">
        <v>1049</v>
      </c>
      <c r="R70" s="178"/>
      <c r="S70" s="38" t="s">
        <v>144</v>
      </c>
    </row>
    <row r="71" spans="1:19" ht="77.5" x14ac:dyDescent="0.35">
      <c r="A71" s="37" t="s">
        <v>634</v>
      </c>
      <c r="B71" s="37" t="s">
        <v>635</v>
      </c>
      <c r="C71" s="179" t="s">
        <v>628</v>
      </c>
      <c r="D71" s="37" t="s">
        <v>636</v>
      </c>
      <c r="E71" s="37" t="s">
        <v>409</v>
      </c>
      <c r="F71" s="37" t="s">
        <v>410</v>
      </c>
      <c r="G71" s="49">
        <v>84210</v>
      </c>
      <c r="H71" s="13">
        <f t="shared" si="3"/>
        <v>140349.16666666669</v>
      </c>
      <c r="I71" s="109">
        <v>168419</v>
      </c>
      <c r="J71" s="49"/>
      <c r="K71" s="50">
        <v>45536</v>
      </c>
      <c r="L71" s="50">
        <v>46265</v>
      </c>
      <c r="M71" s="31" t="s">
        <v>18</v>
      </c>
      <c r="N71" s="51" t="s">
        <v>16</v>
      </c>
      <c r="O71" s="31" t="s">
        <v>34</v>
      </c>
      <c r="P71" s="119">
        <v>4578427</v>
      </c>
      <c r="Q71" s="119" t="s">
        <v>1049</v>
      </c>
      <c r="R71" s="37" t="s">
        <v>710</v>
      </c>
      <c r="S71" s="31" t="s">
        <v>144</v>
      </c>
    </row>
    <row r="72" spans="1:19" ht="31" x14ac:dyDescent="0.35">
      <c r="A72" s="12" t="s">
        <v>80</v>
      </c>
      <c r="B72" s="12" t="s">
        <v>81</v>
      </c>
      <c r="C72" s="48" t="s">
        <v>628</v>
      </c>
      <c r="D72" s="12" t="s">
        <v>82</v>
      </c>
      <c r="E72" s="12" t="s">
        <v>83</v>
      </c>
      <c r="F72" s="12" t="s">
        <v>84</v>
      </c>
      <c r="G72" s="13">
        <v>7085.5</v>
      </c>
      <c r="H72" s="13">
        <f t="shared" si="3"/>
        <v>17713.75</v>
      </c>
      <c r="I72" s="85">
        <v>21256.5</v>
      </c>
      <c r="J72" s="13"/>
      <c r="K72" s="14">
        <v>44837</v>
      </c>
      <c r="L72" s="25">
        <v>45932</v>
      </c>
      <c r="M72" s="11" t="s">
        <v>85</v>
      </c>
      <c r="N72" s="15" t="s">
        <v>86</v>
      </c>
      <c r="O72" s="11" t="s">
        <v>34</v>
      </c>
      <c r="P72" s="11" t="s">
        <v>87</v>
      </c>
      <c r="Q72" s="11" t="s">
        <v>1049</v>
      </c>
      <c r="R72" s="12"/>
      <c r="S72" s="11" t="s">
        <v>144</v>
      </c>
    </row>
    <row r="73" spans="1:19" ht="31" x14ac:dyDescent="0.35">
      <c r="A73" s="12" t="s">
        <v>637</v>
      </c>
      <c r="B73" s="12" t="s">
        <v>638</v>
      </c>
      <c r="C73" s="11" t="s">
        <v>709</v>
      </c>
      <c r="D73" s="12" t="s">
        <v>639</v>
      </c>
      <c r="E73" s="12" t="s">
        <v>640</v>
      </c>
      <c r="F73" s="12" t="s">
        <v>641</v>
      </c>
      <c r="G73" s="13">
        <v>112175</v>
      </c>
      <c r="H73" s="13">
        <f t="shared" si="3"/>
        <v>280437.5</v>
      </c>
      <c r="I73" s="85">
        <v>336525</v>
      </c>
      <c r="J73" s="13"/>
      <c r="K73" s="14">
        <v>45399</v>
      </c>
      <c r="L73" s="14">
        <v>46493</v>
      </c>
      <c r="M73" s="11"/>
      <c r="N73" s="15"/>
      <c r="O73" s="11" t="s">
        <v>34</v>
      </c>
      <c r="P73" s="30">
        <v>14117928</v>
      </c>
      <c r="Q73" s="30" t="s">
        <v>1049</v>
      </c>
      <c r="R73" s="12"/>
      <c r="S73" s="11" t="s">
        <v>144</v>
      </c>
    </row>
    <row r="74" spans="1:19" ht="77.5" x14ac:dyDescent="0.35">
      <c r="A74" s="12" t="s">
        <v>411</v>
      </c>
      <c r="B74" s="12" t="s">
        <v>412</v>
      </c>
      <c r="C74" s="11" t="s">
        <v>413</v>
      </c>
      <c r="D74" s="12" t="s">
        <v>414</v>
      </c>
      <c r="E74" s="12" t="s">
        <v>415</v>
      </c>
      <c r="F74" s="12" t="s">
        <v>416</v>
      </c>
      <c r="G74" s="13">
        <v>8318.5</v>
      </c>
      <c r="H74" s="13">
        <f t="shared" si="3"/>
        <v>27728.333333333336</v>
      </c>
      <c r="I74" s="85">
        <v>33274</v>
      </c>
      <c r="J74" s="13"/>
      <c r="K74" s="14" t="s">
        <v>301</v>
      </c>
      <c r="L74" s="14">
        <v>46477</v>
      </c>
      <c r="M74" s="11" t="s">
        <v>417</v>
      </c>
      <c r="N74" s="15" t="s">
        <v>16</v>
      </c>
      <c r="O74" s="11" t="s">
        <v>418</v>
      </c>
      <c r="P74" s="11" t="s">
        <v>419</v>
      </c>
      <c r="Q74" s="11" t="s">
        <v>1049</v>
      </c>
      <c r="R74" s="12" t="s">
        <v>16</v>
      </c>
      <c r="S74" s="11" t="s">
        <v>144</v>
      </c>
    </row>
    <row r="75" spans="1:19" ht="31" x14ac:dyDescent="0.35">
      <c r="A75" s="12" t="s">
        <v>562</v>
      </c>
      <c r="B75" s="12" t="s">
        <v>656</v>
      </c>
      <c r="C75" s="11" t="s">
        <v>504</v>
      </c>
      <c r="D75" s="12" t="s">
        <v>173</v>
      </c>
      <c r="E75" s="12" t="s">
        <v>174</v>
      </c>
      <c r="F75" s="12" t="s">
        <v>175</v>
      </c>
      <c r="G75" s="13">
        <v>5010</v>
      </c>
      <c r="H75" s="13">
        <f t="shared" si="3"/>
        <v>13531.550000000001</v>
      </c>
      <c r="I75" s="85">
        <v>16237.86</v>
      </c>
      <c r="J75" s="13"/>
      <c r="K75" s="14">
        <v>43922</v>
      </c>
      <c r="L75" s="14">
        <v>46112</v>
      </c>
      <c r="M75" s="11" t="s">
        <v>25</v>
      </c>
      <c r="N75" s="15" t="s">
        <v>176</v>
      </c>
      <c r="O75" s="11"/>
      <c r="P75" s="11" t="s">
        <v>177</v>
      </c>
      <c r="Q75" s="11"/>
      <c r="R75" s="12" t="s">
        <v>178</v>
      </c>
      <c r="S75" s="11" t="s">
        <v>144</v>
      </c>
    </row>
    <row r="76" spans="1:19" x14ac:dyDescent="0.35">
      <c r="A76" s="12">
        <v>13935</v>
      </c>
      <c r="B76" s="12" t="s">
        <v>324</v>
      </c>
      <c r="C76" s="20" t="s">
        <v>504</v>
      </c>
      <c r="D76" s="12" t="s">
        <v>325</v>
      </c>
      <c r="E76" s="12" t="s">
        <v>326</v>
      </c>
      <c r="F76" s="2" t="s">
        <v>327</v>
      </c>
      <c r="G76" s="13" t="s">
        <v>328</v>
      </c>
      <c r="H76" s="13">
        <f t="shared" si="3"/>
        <v>36233.333333333336</v>
      </c>
      <c r="I76" s="85" t="s">
        <v>329</v>
      </c>
      <c r="J76" s="13"/>
      <c r="K76" s="14">
        <v>44986</v>
      </c>
      <c r="L76" s="25">
        <v>46081</v>
      </c>
      <c r="M76" s="20" t="s">
        <v>59</v>
      </c>
      <c r="N76" s="15"/>
      <c r="O76" s="11" t="s">
        <v>49</v>
      </c>
      <c r="P76" s="30">
        <v>2776536</v>
      </c>
      <c r="Q76" s="30" t="s">
        <v>1049</v>
      </c>
      <c r="R76" s="12"/>
      <c r="S76" s="16" t="s">
        <v>144</v>
      </c>
    </row>
    <row r="77" spans="1:19" ht="46.5" x14ac:dyDescent="0.35">
      <c r="A77" s="12">
        <v>5039</v>
      </c>
      <c r="B77" s="12" t="s">
        <v>361</v>
      </c>
      <c r="C77" s="11" t="s">
        <v>504</v>
      </c>
      <c r="D77" s="12" t="s">
        <v>362</v>
      </c>
      <c r="E77" s="12" t="s">
        <v>363</v>
      </c>
      <c r="F77" s="12" t="s">
        <v>364</v>
      </c>
      <c r="G77" s="13"/>
      <c r="H77" s="13">
        <f t="shared" si="3"/>
        <v>68616.666666666672</v>
      </c>
      <c r="I77" s="85">
        <v>82340</v>
      </c>
      <c r="J77" s="13"/>
      <c r="K77" s="14">
        <v>44652</v>
      </c>
      <c r="L77" s="14">
        <v>46112</v>
      </c>
      <c r="M77" s="11" t="s">
        <v>25</v>
      </c>
      <c r="N77" s="15"/>
      <c r="O77" s="11" t="s">
        <v>49</v>
      </c>
      <c r="P77" s="11" t="s">
        <v>365</v>
      </c>
      <c r="Q77" s="11"/>
      <c r="R77" s="59"/>
      <c r="S77" s="19" t="s">
        <v>144</v>
      </c>
    </row>
    <row r="78" spans="1:19" ht="93" x14ac:dyDescent="0.35">
      <c r="A78" s="12" t="s">
        <v>584</v>
      </c>
      <c r="B78" s="12" t="s">
        <v>585</v>
      </c>
      <c r="C78" s="11" t="s">
        <v>504</v>
      </c>
      <c r="D78" s="12" t="s">
        <v>586</v>
      </c>
      <c r="E78" s="21" t="s">
        <v>587</v>
      </c>
      <c r="F78" s="12" t="s">
        <v>588</v>
      </c>
      <c r="G78" s="13" t="s">
        <v>589</v>
      </c>
      <c r="H78" s="13">
        <v>19250</v>
      </c>
      <c r="I78" s="85">
        <v>23100</v>
      </c>
      <c r="J78" s="13"/>
      <c r="K78" s="14">
        <v>45325</v>
      </c>
      <c r="L78" s="14">
        <v>46083</v>
      </c>
      <c r="M78" s="11" t="s">
        <v>25</v>
      </c>
      <c r="N78" s="15">
        <v>45657</v>
      </c>
      <c r="O78" s="11" t="s">
        <v>49</v>
      </c>
      <c r="P78" s="30">
        <v>4624804</v>
      </c>
      <c r="Q78" s="30" t="s">
        <v>1049</v>
      </c>
      <c r="R78" s="1" t="s">
        <v>590</v>
      </c>
      <c r="S78" s="11" t="s">
        <v>144</v>
      </c>
    </row>
    <row r="79" spans="1:19" ht="31" x14ac:dyDescent="0.35">
      <c r="A79" s="12">
        <v>4465</v>
      </c>
      <c r="B79" s="12" t="s">
        <v>462</v>
      </c>
      <c r="C79" s="11" t="s">
        <v>504</v>
      </c>
      <c r="D79" s="12" t="s">
        <v>462</v>
      </c>
      <c r="E79" s="12" t="s">
        <v>148</v>
      </c>
      <c r="F79" s="12" t="s">
        <v>149</v>
      </c>
      <c r="G79" s="13"/>
      <c r="H79" s="13">
        <f t="shared" ref="H79:H110" si="4">I79/1.2</f>
        <v>35395.833333333336</v>
      </c>
      <c r="I79" s="85">
        <v>42475</v>
      </c>
      <c r="J79" s="13"/>
      <c r="K79" s="14">
        <v>44621</v>
      </c>
      <c r="L79" s="14">
        <v>46446</v>
      </c>
      <c r="M79" s="11" t="s">
        <v>137</v>
      </c>
      <c r="N79" s="15"/>
      <c r="O79" s="11" t="s">
        <v>34</v>
      </c>
      <c r="P79" s="11"/>
      <c r="Q79" s="11" t="s">
        <v>1049</v>
      </c>
      <c r="R79" s="59"/>
      <c r="S79" s="11" t="s">
        <v>144</v>
      </c>
    </row>
    <row r="80" spans="1:19" ht="31" x14ac:dyDescent="0.35">
      <c r="A80" s="12" t="s">
        <v>145</v>
      </c>
      <c r="B80" s="12" t="s">
        <v>146</v>
      </c>
      <c r="C80" s="11" t="s">
        <v>504</v>
      </c>
      <c r="D80" s="12" t="s">
        <v>147</v>
      </c>
      <c r="E80" s="12" t="s">
        <v>148</v>
      </c>
      <c r="F80" s="12" t="s">
        <v>149</v>
      </c>
      <c r="G80" s="13"/>
      <c r="H80" s="13">
        <f t="shared" si="4"/>
        <v>255015</v>
      </c>
      <c r="I80" s="85">
        <v>306018</v>
      </c>
      <c r="J80" s="13"/>
      <c r="K80" s="14">
        <v>44621</v>
      </c>
      <c r="L80" s="14">
        <v>46446</v>
      </c>
      <c r="M80" s="11" t="s">
        <v>137</v>
      </c>
      <c r="N80" s="15"/>
      <c r="O80" s="11" t="s">
        <v>34</v>
      </c>
      <c r="P80" s="11" t="s">
        <v>150</v>
      </c>
      <c r="Q80" s="11" t="s">
        <v>1049</v>
      </c>
      <c r="R80" s="59"/>
      <c r="S80" s="16" t="s">
        <v>144</v>
      </c>
    </row>
    <row r="81" spans="1:19" ht="31" x14ac:dyDescent="0.35">
      <c r="A81" s="12" t="s">
        <v>280</v>
      </c>
      <c r="B81" s="12" t="s">
        <v>281</v>
      </c>
      <c r="C81" s="11" t="s">
        <v>504</v>
      </c>
      <c r="D81" s="12" t="s">
        <v>282</v>
      </c>
      <c r="E81" s="12" t="s">
        <v>47</v>
      </c>
      <c r="F81" s="12" t="s">
        <v>283</v>
      </c>
      <c r="G81" s="13">
        <v>13900</v>
      </c>
      <c r="H81" s="13">
        <f t="shared" si="4"/>
        <v>63054.166666666672</v>
      </c>
      <c r="I81" s="85">
        <v>75665</v>
      </c>
      <c r="J81" s="13"/>
      <c r="K81" s="14">
        <v>44377</v>
      </c>
      <c r="L81" s="14">
        <v>46234</v>
      </c>
      <c r="M81" s="11" t="s">
        <v>284</v>
      </c>
      <c r="N81" s="15">
        <v>45260</v>
      </c>
      <c r="O81" s="11"/>
      <c r="P81" s="11" t="s">
        <v>50</v>
      </c>
      <c r="Q81" s="11"/>
      <c r="R81" s="12"/>
      <c r="S81" s="19" t="s">
        <v>144</v>
      </c>
    </row>
    <row r="82" spans="1:19" ht="31" x14ac:dyDescent="0.35">
      <c r="A82" s="12"/>
      <c r="B82" s="12" t="s">
        <v>51</v>
      </c>
      <c r="C82" s="11" t="s">
        <v>504</v>
      </c>
      <c r="D82" s="12" t="s">
        <v>52</v>
      </c>
      <c r="E82" s="12" t="s">
        <v>47</v>
      </c>
      <c r="F82" s="12" t="s">
        <v>53</v>
      </c>
      <c r="G82" s="13"/>
      <c r="H82" s="13">
        <f t="shared" si="4"/>
        <v>291666.66666666669</v>
      </c>
      <c r="I82" s="85">
        <v>350000</v>
      </c>
      <c r="J82" s="13"/>
      <c r="K82" s="14">
        <v>45170</v>
      </c>
      <c r="L82" s="14">
        <v>47024</v>
      </c>
      <c r="M82" s="11" t="s">
        <v>477</v>
      </c>
      <c r="N82" s="15"/>
      <c r="O82" s="11" t="s">
        <v>54</v>
      </c>
      <c r="P82" s="11" t="s">
        <v>50</v>
      </c>
      <c r="Q82" s="11"/>
      <c r="R82" s="12"/>
      <c r="S82" s="11" t="s">
        <v>144</v>
      </c>
    </row>
    <row r="83" spans="1:19" ht="31" x14ac:dyDescent="0.35">
      <c r="A83" s="12" t="s">
        <v>179</v>
      </c>
      <c r="B83" s="12" t="s">
        <v>180</v>
      </c>
      <c r="C83" s="11" t="s">
        <v>504</v>
      </c>
      <c r="D83" s="12" t="s">
        <v>182</v>
      </c>
      <c r="E83" s="12" t="s">
        <v>47</v>
      </c>
      <c r="F83" s="12" t="s">
        <v>183</v>
      </c>
      <c r="G83" s="13" t="s">
        <v>184</v>
      </c>
      <c r="H83" s="13">
        <f t="shared" si="4"/>
        <v>55322.5</v>
      </c>
      <c r="I83" s="85" t="s">
        <v>185</v>
      </c>
      <c r="J83" s="13"/>
      <c r="K83" s="14">
        <v>45112</v>
      </c>
      <c r="L83" s="14">
        <v>46207</v>
      </c>
      <c r="M83" s="11" t="s">
        <v>186</v>
      </c>
      <c r="N83" s="15" t="s">
        <v>187</v>
      </c>
      <c r="O83" s="11" t="s">
        <v>49</v>
      </c>
      <c r="P83" s="11" t="s">
        <v>188</v>
      </c>
      <c r="Q83" s="11"/>
      <c r="R83" s="12"/>
      <c r="S83" s="11" t="s">
        <v>144</v>
      </c>
    </row>
    <row r="84" spans="1:19" ht="31" x14ac:dyDescent="0.35">
      <c r="A84" s="12">
        <v>5716</v>
      </c>
      <c r="B84" s="12" t="s">
        <v>275</v>
      </c>
      <c r="C84" s="11" t="s">
        <v>504</v>
      </c>
      <c r="D84" s="12" t="s">
        <v>276</v>
      </c>
      <c r="E84" s="12" t="s">
        <v>47</v>
      </c>
      <c r="F84" s="12" t="s">
        <v>48</v>
      </c>
      <c r="G84" s="13"/>
      <c r="H84" s="13">
        <f t="shared" si="4"/>
        <v>253670.47500000001</v>
      </c>
      <c r="I84" s="85">
        <f>173065+131339.57</f>
        <v>304404.57</v>
      </c>
      <c r="J84" s="13"/>
      <c r="K84" s="14">
        <v>44834</v>
      </c>
      <c r="L84" s="14">
        <v>45739</v>
      </c>
      <c r="M84" s="11" t="s">
        <v>277</v>
      </c>
      <c r="N84" s="15"/>
      <c r="O84" s="11" t="s">
        <v>49</v>
      </c>
      <c r="P84" s="11" t="s">
        <v>50</v>
      </c>
      <c r="Q84" s="11"/>
      <c r="R84" s="12"/>
      <c r="S84" s="19" t="s">
        <v>144</v>
      </c>
    </row>
    <row r="85" spans="1:19" ht="46.5" x14ac:dyDescent="0.35">
      <c r="A85" s="12">
        <v>4688</v>
      </c>
      <c r="B85" s="12" t="s">
        <v>46</v>
      </c>
      <c r="C85" s="11" t="s">
        <v>504</v>
      </c>
      <c r="D85" s="12" t="s">
        <v>46</v>
      </c>
      <c r="E85" s="33" t="s">
        <v>47</v>
      </c>
      <c r="F85" s="12" t="s">
        <v>48</v>
      </c>
      <c r="G85" s="13">
        <v>14433</v>
      </c>
      <c r="H85" s="13">
        <f t="shared" si="4"/>
        <v>48110</v>
      </c>
      <c r="I85" s="85">
        <v>57732</v>
      </c>
      <c r="J85" s="13"/>
      <c r="K85" s="14">
        <v>44652</v>
      </c>
      <c r="L85" s="14">
        <v>46112</v>
      </c>
      <c r="M85" s="11" t="s">
        <v>623</v>
      </c>
      <c r="N85" s="15"/>
      <c r="O85" s="11" t="s">
        <v>49</v>
      </c>
      <c r="P85" s="11" t="s">
        <v>50</v>
      </c>
      <c r="Q85" s="11"/>
      <c r="R85" s="12"/>
      <c r="S85" s="19" t="s">
        <v>144</v>
      </c>
    </row>
    <row r="86" spans="1:19" ht="125.15" customHeight="1" x14ac:dyDescent="0.35">
      <c r="A86" s="12">
        <v>4579</v>
      </c>
      <c r="B86" s="12" t="s">
        <v>248</v>
      </c>
      <c r="C86" s="11" t="s">
        <v>504</v>
      </c>
      <c r="D86" s="12" t="s">
        <v>249</v>
      </c>
      <c r="E86" s="43" t="s">
        <v>250</v>
      </c>
      <c r="F86" s="12" t="s">
        <v>202</v>
      </c>
      <c r="G86" s="13" t="s">
        <v>665</v>
      </c>
      <c r="H86" s="13">
        <f t="shared" si="4"/>
        <v>472823.95833333337</v>
      </c>
      <c r="I86" s="85">
        <v>567388.75</v>
      </c>
      <c r="J86" s="13"/>
      <c r="K86" s="14">
        <v>45413</v>
      </c>
      <c r="L86" s="14">
        <v>46507</v>
      </c>
      <c r="M86" s="11"/>
      <c r="N86" s="15" t="s">
        <v>666</v>
      </c>
      <c r="O86" s="11" t="s">
        <v>49</v>
      </c>
      <c r="P86" s="11" t="s">
        <v>204</v>
      </c>
      <c r="S86" s="19" t="s">
        <v>144</v>
      </c>
    </row>
    <row r="87" spans="1:19" s="91" customFormat="1" ht="186" x14ac:dyDescent="0.35">
      <c r="A87" s="1" t="s">
        <v>1106</v>
      </c>
      <c r="B87" s="1" t="s">
        <v>41</v>
      </c>
      <c r="C87" s="11" t="s">
        <v>504</v>
      </c>
      <c r="D87" s="1" t="s">
        <v>43</v>
      </c>
      <c r="E87" s="12" t="s">
        <v>253</v>
      </c>
      <c r="F87" s="1" t="s">
        <v>44</v>
      </c>
      <c r="G87" s="26"/>
      <c r="H87" s="13">
        <f t="shared" si="4"/>
        <v>28125</v>
      </c>
      <c r="I87" s="111">
        <v>33750</v>
      </c>
      <c r="J87" s="19"/>
      <c r="K87" s="27">
        <v>45108</v>
      </c>
      <c r="L87" s="27">
        <v>46203</v>
      </c>
      <c r="M87" s="19"/>
      <c r="N87" s="19"/>
      <c r="O87" s="19" t="s">
        <v>316</v>
      </c>
      <c r="P87" s="19" t="s">
        <v>45</v>
      </c>
      <c r="Q87" s="19" t="s">
        <v>1049</v>
      </c>
      <c r="R87" s="1"/>
      <c r="S87" s="19" t="s">
        <v>144</v>
      </c>
    </row>
    <row r="88" spans="1:19" ht="31" x14ac:dyDescent="0.35">
      <c r="A88" s="12"/>
      <c r="B88" s="12" t="s">
        <v>261</v>
      </c>
      <c r="C88" s="11" t="s">
        <v>504</v>
      </c>
      <c r="D88" s="12" t="s">
        <v>262</v>
      </c>
      <c r="E88" s="12" t="s">
        <v>171</v>
      </c>
      <c r="F88" s="12" t="s">
        <v>662</v>
      </c>
      <c r="G88" s="13">
        <v>119046.99</v>
      </c>
      <c r="H88" s="13">
        <f t="shared" si="4"/>
        <v>552529.12500000012</v>
      </c>
      <c r="I88" s="85">
        <v>663034.95000000007</v>
      </c>
      <c r="J88" s="13"/>
      <c r="K88" s="14" t="s">
        <v>604</v>
      </c>
      <c r="L88" s="14" t="s">
        <v>323</v>
      </c>
      <c r="M88" s="11"/>
      <c r="N88" s="15" t="s">
        <v>661</v>
      </c>
      <c r="O88" s="11" t="s">
        <v>49</v>
      </c>
      <c r="P88" s="11">
        <v>2299747</v>
      </c>
      <c r="Q88" s="11"/>
      <c r="R88" s="12" t="s">
        <v>663</v>
      </c>
      <c r="S88" s="19" t="s">
        <v>144</v>
      </c>
    </row>
    <row r="89" spans="1:19" ht="31" x14ac:dyDescent="0.35">
      <c r="A89" s="12" t="s">
        <v>563</v>
      </c>
      <c r="B89" s="12" t="s">
        <v>256</v>
      </c>
      <c r="C89" s="11" t="s">
        <v>504</v>
      </c>
      <c r="D89" s="12" t="s">
        <v>256</v>
      </c>
      <c r="E89" s="12" t="s">
        <v>171</v>
      </c>
      <c r="F89" s="12" t="s">
        <v>257</v>
      </c>
      <c r="G89" s="13" t="s">
        <v>258</v>
      </c>
      <c r="H89" s="13">
        <f t="shared" si="4"/>
        <v>0</v>
      </c>
      <c r="I89" s="85"/>
      <c r="J89" s="13"/>
      <c r="K89" s="14" t="s">
        <v>259</v>
      </c>
      <c r="L89" s="14" t="s">
        <v>260</v>
      </c>
      <c r="M89" s="11"/>
      <c r="N89" s="15"/>
      <c r="O89" s="11" t="s">
        <v>49</v>
      </c>
      <c r="P89" s="11">
        <v>2299747</v>
      </c>
      <c r="Q89" s="11"/>
      <c r="R89" s="12"/>
      <c r="S89" s="11" t="s">
        <v>144</v>
      </c>
    </row>
    <row r="90" spans="1:19" ht="31" x14ac:dyDescent="0.35">
      <c r="A90" s="12" t="s">
        <v>579</v>
      </c>
      <c r="B90" s="12" t="s">
        <v>256</v>
      </c>
      <c r="C90" s="20" t="s">
        <v>504</v>
      </c>
      <c r="D90" s="12" t="s">
        <v>256</v>
      </c>
      <c r="E90" s="12" t="s">
        <v>171</v>
      </c>
      <c r="F90" s="12" t="s">
        <v>257</v>
      </c>
      <c r="G90" s="13" t="s">
        <v>258</v>
      </c>
      <c r="H90" s="13">
        <f t="shared" si="4"/>
        <v>0</v>
      </c>
      <c r="I90" s="85"/>
      <c r="J90" s="13"/>
      <c r="K90" s="14" t="s">
        <v>259</v>
      </c>
      <c r="L90" s="14" t="s">
        <v>260</v>
      </c>
      <c r="M90" s="11"/>
      <c r="N90" s="15"/>
      <c r="O90" s="11" t="s">
        <v>49</v>
      </c>
      <c r="P90" s="11">
        <v>2299747</v>
      </c>
      <c r="Q90" s="11"/>
      <c r="R90" s="12"/>
      <c r="S90" s="11" t="s">
        <v>144</v>
      </c>
    </row>
    <row r="91" spans="1:19" ht="341" x14ac:dyDescent="0.35">
      <c r="A91" s="12" t="s">
        <v>509</v>
      </c>
      <c r="B91" s="12" t="s">
        <v>510</v>
      </c>
      <c r="C91" s="11" t="s">
        <v>504</v>
      </c>
      <c r="D91" s="12" t="s">
        <v>511</v>
      </c>
      <c r="E91" s="12" t="s">
        <v>47</v>
      </c>
      <c r="F91" s="12" t="s">
        <v>512</v>
      </c>
      <c r="G91" s="13">
        <v>135455.4</v>
      </c>
      <c r="H91" s="13">
        <f t="shared" si="4"/>
        <v>564397.5</v>
      </c>
      <c r="I91" s="85">
        <v>677277</v>
      </c>
      <c r="J91" s="13"/>
      <c r="K91" s="14">
        <v>45258</v>
      </c>
      <c r="L91" s="14">
        <v>47084</v>
      </c>
      <c r="M91" s="11"/>
      <c r="N91" s="15">
        <v>46391</v>
      </c>
      <c r="O91" s="11" t="s">
        <v>49</v>
      </c>
      <c r="P91" s="30">
        <v>1628868</v>
      </c>
      <c r="Q91" s="30"/>
      <c r="R91" s="12" t="s">
        <v>513</v>
      </c>
      <c r="S91" s="11" t="s">
        <v>144</v>
      </c>
    </row>
    <row r="92" spans="1:19" ht="31" x14ac:dyDescent="0.35">
      <c r="A92" s="12" t="s">
        <v>581</v>
      </c>
      <c r="B92" s="12" t="s">
        <v>287</v>
      </c>
      <c r="C92" s="11" t="s">
        <v>504</v>
      </c>
      <c r="D92" s="12" t="s">
        <v>288</v>
      </c>
      <c r="E92" s="12" t="s">
        <v>47</v>
      </c>
      <c r="F92" s="12" t="s">
        <v>48</v>
      </c>
      <c r="G92" s="13"/>
      <c r="H92" s="13">
        <f t="shared" si="4"/>
        <v>0</v>
      </c>
      <c r="I92" s="85"/>
      <c r="J92" s="13"/>
      <c r="K92" s="14">
        <v>43281</v>
      </c>
      <c r="L92" s="25">
        <v>46204</v>
      </c>
      <c r="M92" s="11"/>
      <c r="N92" s="15" t="s">
        <v>289</v>
      </c>
      <c r="O92" s="11"/>
      <c r="P92" s="11" t="s">
        <v>50</v>
      </c>
      <c r="Q92" s="11"/>
      <c r="R92" s="12"/>
      <c r="S92" s="19" t="s">
        <v>144</v>
      </c>
    </row>
    <row r="93" spans="1:19" s="91" customFormat="1" ht="46.5" x14ac:dyDescent="0.35">
      <c r="A93" s="43" t="s">
        <v>564</v>
      </c>
      <c r="B93" s="12" t="s">
        <v>286</v>
      </c>
      <c r="C93" s="11" t="s">
        <v>504</v>
      </c>
      <c r="D93" s="12" t="s">
        <v>286</v>
      </c>
      <c r="E93" s="12" t="s">
        <v>47</v>
      </c>
      <c r="F93" s="12" t="s">
        <v>48</v>
      </c>
      <c r="G93" s="13"/>
      <c r="H93" s="13">
        <f t="shared" si="4"/>
        <v>564397.5</v>
      </c>
      <c r="I93" s="105">
        <v>677277</v>
      </c>
      <c r="J93" s="13"/>
      <c r="K93" s="14">
        <v>45258</v>
      </c>
      <c r="L93" s="14">
        <v>47084</v>
      </c>
      <c r="M93" s="11"/>
      <c r="N93" s="15" t="s">
        <v>190</v>
      </c>
      <c r="O93" s="11"/>
      <c r="P93" s="11" t="s">
        <v>50</v>
      </c>
      <c r="Q93" s="11"/>
      <c r="R93" s="12"/>
      <c r="S93" s="19" t="s">
        <v>144</v>
      </c>
    </row>
    <row r="94" spans="1:19" ht="31" x14ac:dyDescent="0.35">
      <c r="A94" s="33" t="s">
        <v>564</v>
      </c>
      <c r="B94" s="12" t="s">
        <v>199</v>
      </c>
      <c r="C94" s="11" t="s">
        <v>504</v>
      </c>
      <c r="D94" s="12" t="s">
        <v>200</v>
      </c>
      <c r="E94" s="12" t="s">
        <v>201</v>
      </c>
      <c r="F94" s="12" t="s">
        <v>202</v>
      </c>
      <c r="G94" s="13"/>
      <c r="H94" s="13">
        <f t="shared" si="4"/>
        <v>89037.808333333334</v>
      </c>
      <c r="I94" s="85">
        <v>106845.37</v>
      </c>
      <c r="J94" s="13"/>
      <c r="K94" s="14">
        <v>44592</v>
      </c>
      <c r="L94" s="14">
        <v>46417</v>
      </c>
      <c r="M94" s="11"/>
      <c r="N94" s="15" t="s">
        <v>708</v>
      </c>
      <c r="O94" s="11" t="s">
        <v>203</v>
      </c>
      <c r="P94" s="11" t="s">
        <v>204</v>
      </c>
      <c r="Q94" s="11"/>
      <c r="R94" s="12"/>
      <c r="S94" s="19" t="s">
        <v>144</v>
      </c>
    </row>
    <row r="95" spans="1:19" ht="31" x14ac:dyDescent="0.35">
      <c r="A95" s="12" t="s">
        <v>574</v>
      </c>
      <c r="B95" s="12" t="s">
        <v>339</v>
      </c>
      <c r="C95" s="11" t="s">
        <v>504</v>
      </c>
      <c r="D95" s="12" t="s">
        <v>339</v>
      </c>
      <c r="E95" s="12" t="s">
        <v>340</v>
      </c>
      <c r="F95" s="12" t="s">
        <v>341</v>
      </c>
      <c r="G95" s="13"/>
      <c r="H95" s="13">
        <f t="shared" si="4"/>
        <v>77224.166666666672</v>
      </c>
      <c r="I95" s="85">
        <v>92669</v>
      </c>
      <c r="J95" s="13"/>
      <c r="K95" s="14">
        <v>44763</v>
      </c>
      <c r="L95" s="14">
        <v>46588</v>
      </c>
      <c r="M95" s="11"/>
      <c r="N95" s="15"/>
      <c r="O95" s="11" t="s">
        <v>49</v>
      </c>
      <c r="P95" s="11" t="s">
        <v>342</v>
      </c>
      <c r="Q95" s="11"/>
      <c r="R95" s="12"/>
      <c r="S95" s="19" t="s">
        <v>144</v>
      </c>
    </row>
    <row r="96" spans="1:19" ht="46.5" x14ac:dyDescent="0.35">
      <c r="A96" s="1" t="s">
        <v>218</v>
      </c>
      <c r="B96" s="1" t="s">
        <v>219</v>
      </c>
      <c r="C96" s="19" t="s">
        <v>504</v>
      </c>
      <c r="D96" s="1" t="s">
        <v>220</v>
      </c>
      <c r="E96" s="1" t="s">
        <v>221</v>
      </c>
      <c r="F96" s="1" t="s">
        <v>222</v>
      </c>
      <c r="G96" s="26"/>
      <c r="H96" s="13">
        <f t="shared" si="4"/>
        <v>461321.66666666669</v>
      </c>
      <c r="I96" s="111">
        <v>553586</v>
      </c>
      <c r="J96" s="19"/>
      <c r="K96" s="27">
        <v>45017</v>
      </c>
      <c r="L96" s="27">
        <v>46813</v>
      </c>
      <c r="M96" s="19"/>
      <c r="N96" s="19"/>
      <c r="O96" s="19" t="s">
        <v>34</v>
      </c>
      <c r="P96" s="35" t="s">
        <v>223</v>
      </c>
      <c r="Q96" s="35"/>
      <c r="R96" s="1"/>
      <c r="S96" s="19" t="s">
        <v>144</v>
      </c>
    </row>
    <row r="97" spans="1:19" ht="62" x14ac:dyDescent="0.35">
      <c r="A97" s="60" t="s">
        <v>703</v>
      </c>
      <c r="B97" s="60" t="s">
        <v>704</v>
      </c>
      <c r="C97" s="11" t="s">
        <v>504</v>
      </c>
      <c r="D97" s="12" t="s">
        <v>705</v>
      </c>
      <c r="E97" s="12" t="s">
        <v>47</v>
      </c>
      <c r="F97" s="12" t="s">
        <v>706</v>
      </c>
      <c r="G97" s="13">
        <v>64140.66</v>
      </c>
      <c r="H97" s="13">
        <f t="shared" si="4"/>
        <v>413085.83333333337</v>
      </c>
      <c r="I97" s="85">
        <v>495703</v>
      </c>
      <c r="J97" s="13"/>
      <c r="K97" s="14">
        <v>45558</v>
      </c>
      <c r="L97" s="14">
        <v>47383</v>
      </c>
      <c r="M97" s="11"/>
      <c r="N97" s="15"/>
      <c r="O97" s="11" t="s">
        <v>49</v>
      </c>
      <c r="P97" s="11">
        <v>1628868</v>
      </c>
      <c r="Q97" s="11"/>
      <c r="R97" s="12" t="s">
        <v>707</v>
      </c>
      <c r="S97" s="11" t="s">
        <v>144</v>
      </c>
    </row>
    <row r="98" spans="1:19" ht="31" x14ac:dyDescent="0.35">
      <c r="A98" s="12" t="s">
        <v>973</v>
      </c>
      <c r="B98" s="12" t="s">
        <v>974</v>
      </c>
      <c r="C98" s="11" t="s">
        <v>504</v>
      </c>
      <c r="D98" s="12" t="s">
        <v>975</v>
      </c>
      <c r="E98" s="12" t="s">
        <v>976</v>
      </c>
      <c r="F98" s="12" t="s">
        <v>977</v>
      </c>
      <c r="G98" s="13">
        <v>31500</v>
      </c>
      <c r="H98" s="13">
        <f t="shared" si="4"/>
        <v>159250</v>
      </c>
      <c r="I98" s="85">
        <v>191100</v>
      </c>
      <c r="J98" s="13"/>
      <c r="K98" s="14">
        <v>45880</v>
      </c>
      <c r="L98" s="14">
        <v>47340</v>
      </c>
      <c r="M98" s="11"/>
      <c r="N98" s="15"/>
      <c r="O98" s="11" t="s">
        <v>49</v>
      </c>
      <c r="P98" s="11">
        <v>2933889</v>
      </c>
      <c r="Q98" s="11"/>
      <c r="R98" s="12"/>
      <c r="S98" s="11" t="s">
        <v>144</v>
      </c>
    </row>
    <row r="99" spans="1:19" ht="77.5" x14ac:dyDescent="0.35">
      <c r="A99" s="12">
        <v>10268</v>
      </c>
      <c r="B99" s="12" t="s">
        <v>953</v>
      </c>
      <c r="C99" s="11" t="s">
        <v>954</v>
      </c>
      <c r="D99" s="12" t="s">
        <v>955</v>
      </c>
      <c r="E99" s="12" t="s">
        <v>956</v>
      </c>
      <c r="F99" s="12" t="s">
        <v>957</v>
      </c>
      <c r="G99" s="99">
        <v>21909</v>
      </c>
      <c r="H99" s="13">
        <f t="shared" si="4"/>
        <v>35007.5</v>
      </c>
      <c r="I99" s="85">
        <v>42009</v>
      </c>
      <c r="J99" s="13"/>
      <c r="K99" s="14">
        <v>44927</v>
      </c>
      <c r="L99" s="14">
        <v>46022</v>
      </c>
      <c r="M99" s="11"/>
      <c r="N99" s="15"/>
      <c r="O99" s="11" t="s">
        <v>316</v>
      </c>
      <c r="P99" s="11">
        <v>3341304</v>
      </c>
      <c r="Q99" s="11"/>
      <c r="R99" s="12"/>
      <c r="S99" s="11" t="s">
        <v>144</v>
      </c>
    </row>
    <row r="100" spans="1:19" ht="46.5" x14ac:dyDescent="0.35">
      <c r="A100" s="12" t="s">
        <v>319</v>
      </c>
      <c r="B100" s="12" t="s">
        <v>320</v>
      </c>
      <c r="C100" s="11" t="s">
        <v>226</v>
      </c>
      <c r="D100" s="12" t="s">
        <v>320</v>
      </c>
      <c r="E100" s="12" t="s">
        <v>321</v>
      </c>
      <c r="F100" s="12" t="s">
        <v>322</v>
      </c>
      <c r="G100" s="13">
        <v>46542.62</v>
      </c>
      <c r="H100" s="13">
        <f t="shared" si="4"/>
        <v>0</v>
      </c>
      <c r="I100" s="85"/>
      <c r="J100" s="13"/>
      <c r="K100" s="14">
        <v>44652</v>
      </c>
      <c r="L100" s="25">
        <v>46112</v>
      </c>
      <c r="M100" s="29">
        <v>47208</v>
      </c>
      <c r="N100" s="15"/>
      <c r="O100" s="11" t="s">
        <v>49</v>
      </c>
      <c r="P100" s="11">
        <v>88201861</v>
      </c>
      <c r="Q100" s="11"/>
      <c r="R100" s="12"/>
      <c r="S100" s="19" t="s">
        <v>144</v>
      </c>
    </row>
    <row r="101" spans="1:19" ht="31" x14ac:dyDescent="0.35">
      <c r="A101" s="12" t="s">
        <v>454</v>
      </c>
      <c r="B101" s="12" t="s">
        <v>455</v>
      </c>
      <c r="C101" s="11" t="s">
        <v>226</v>
      </c>
      <c r="D101" s="12" t="s">
        <v>455</v>
      </c>
      <c r="E101" s="12" t="s">
        <v>456</v>
      </c>
      <c r="F101" s="12" t="s">
        <v>457</v>
      </c>
      <c r="G101" s="13">
        <v>184282.59</v>
      </c>
      <c r="H101" s="13">
        <f t="shared" si="4"/>
        <v>0</v>
      </c>
      <c r="I101" s="85"/>
      <c r="J101" s="13"/>
      <c r="K101" s="14">
        <v>44652</v>
      </c>
      <c r="L101" s="14">
        <v>46112</v>
      </c>
      <c r="M101" s="29">
        <v>47208</v>
      </c>
      <c r="N101" s="15"/>
      <c r="O101" s="11" t="s">
        <v>49</v>
      </c>
      <c r="P101" s="11" t="s">
        <v>458</v>
      </c>
      <c r="Q101" s="11"/>
      <c r="R101" s="59"/>
      <c r="S101" s="11" t="s">
        <v>144</v>
      </c>
    </row>
    <row r="102" spans="1:19" ht="31" x14ac:dyDescent="0.35">
      <c r="A102" s="12" t="s">
        <v>576</v>
      </c>
      <c r="B102" s="12" t="s">
        <v>578</v>
      </c>
      <c r="C102" s="11" t="s">
        <v>226</v>
      </c>
      <c r="D102" s="12" t="s">
        <v>400</v>
      </c>
      <c r="E102" s="12" t="s">
        <v>401</v>
      </c>
      <c r="F102" s="12" t="s">
        <v>402</v>
      </c>
      <c r="G102" s="13">
        <v>14560</v>
      </c>
      <c r="H102" s="13">
        <f t="shared" si="4"/>
        <v>0</v>
      </c>
      <c r="I102" s="85"/>
      <c r="J102" s="13"/>
      <c r="K102" s="14">
        <v>44652</v>
      </c>
      <c r="L102" s="14">
        <v>46112</v>
      </c>
      <c r="M102" s="29">
        <v>47208</v>
      </c>
      <c r="N102" s="15"/>
      <c r="O102" s="11" t="s">
        <v>49</v>
      </c>
      <c r="P102" s="10">
        <v>2339826</v>
      </c>
      <c r="R102" s="12"/>
      <c r="S102" s="11" t="s">
        <v>144</v>
      </c>
    </row>
    <row r="103" spans="1:19" x14ac:dyDescent="0.35">
      <c r="A103" s="12" t="s">
        <v>454</v>
      </c>
      <c r="B103" s="12" t="s">
        <v>399</v>
      </c>
      <c r="C103" s="11" t="s">
        <v>226</v>
      </c>
      <c r="D103" s="12" t="s">
        <v>459</v>
      </c>
      <c r="E103" s="12" t="s">
        <v>456</v>
      </c>
      <c r="F103" s="12" t="s">
        <v>457</v>
      </c>
      <c r="G103" s="13">
        <v>28931.47</v>
      </c>
      <c r="H103" s="13">
        <f t="shared" si="4"/>
        <v>0</v>
      </c>
      <c r="I103" s="85"/>
      <c r="J103" s="13"/>
      <c r="K103" s="14">
        <v>44652</v>
      </c>
      <c r="L103" s="14">
        <v>46112</v>
      </c>
      <c r="M103" s="29">
        <v>47208</v>
      </c>
      <c r="N103" s="15"/>
      <c r="O103" s="11" t="s">
        <v>49</v>
      </c>
      <c r="P103" s="11" t="s">
        <v>458</v>
      </c>
      <c r="Q103" s="11"/>
      <c r="R103" s="59"/>
      <c r="S103" s="11" t="s">
        <v>144</v>
      </c>
    </row>
    <row r="104" spans="1:19" ht="62" x14ac:dyDescent="0.35">
      <c r="A104" s="2" t="s">
        <v>576</v>
      </c>
      <c r="B104" s="12" t="s">
        <v>379</v>
      </c>
      <c r="C104" s="11" t="s">
        <v>226</v>
      </c>
      <c r="D104" s="12" t="s">
        <v>380</v>
      </c>
      <c r="E104" s="12" t="s">
        <v>381</v>
      </c>
      <c r="F104" s="12" t="s">
        <v>382</v>
      </c>
      <c r="G104" s="13">
        <v>146164.6</v>
      </c>
      <c r="H104" s="13">
        <f t="shared" si="4"/>
        <v>0</v>
      </c>
      <c r="I104" s="85"/>
      <c r="J104" s="13"/>
      <c r="K104" s="14">
        <v>44652</v>
      </c>
      <c r="L104" s="14">
        <v>46112</v>
      </c>
      <c r="M104" s="29">
        <v>47208</v>
      </c>
      <c r="N104" s="15"/>
      <c r="O104" s="11" t="s">
        <v>49</v>
      </c>
      <c r="P104" s="11" t="s">
        <v>383</v>
      </c>
      <c r="Q104" s="11"/>
      <c r="R104" s="12"/>
      <c r="S104" s="11" t="s">
        <v>144</v>
      </c>
    </row>
    <row r="105" spans="1:19" ht="31" x14ac:dyDescent="0.35">
      <c r="A105" s="2" t="s">
        <v>577</v>
      </c>
      <c r="B105" s="12" t="s">
        <v>384</v>
      </c>
      <c r="C105" s="11" t="s">
        <v>226</v>
      </c>
      <c r="D105" s="12" t="s">
        <v>385</v>
      </c>
      <c r="E105" s="12" t="s">
        <v>381</v>
      </c>
      <c r="F105" s="12" t="s">
        <v>382</v>
      </c>
      <c r="G105" s="13">
        <v>185561.77</v>
      </c>
      <c r="H105" s="13">
        <f t="shared" si="4"/>
        <v>0</v>
      </c>
      <c r="I105" s="85"/>
      <c r="J105" s="13"/>
      <c r="K105" s="14">
        <v>44652</v>
      </c>
      <c r="L105" s="14">
        <v>46112</v>
      </c>
      <c r="M105" s="29">
        <v>47208</v>
      </c>
      <c r="N105" s="15"/>
      <c r="O105" s="11" t="s">
        <v>49</v>
      </c>
      <c r="P105" s="11" t="s">
        <v>383</v>
      </c>
      <c r="Q105" s="11"/>
      <c r="R105" s="12"/>
      <c r="S105" s="11" t="s">
        <v>144</v>
      </c>
    </row>
    <row r="106" spans="1:19" ht="31" x14ac:dyDescent="0.35">
      <c r="A106" s="12"/>
      <c r="B106" s="12" t="s">
        <v>349</v>
      </c>
      <c r="C106" s="11" t="s">
        <v>226</v>
      </c>
      <c r="D106" s="12" t="s">
        <v>350</v>
      </c>
      <c r="E106" s="12" t="s">
        <v>351</v>
      </c>
      <c r="F106" s="12" t="s">
        <v>352</v>
      </c>
      <c r="G106" s="13">
        <v>17502.8</v>
      </c>
      <c r="H106" s="13">
        <f t="shared" si="4"/>
        <v>0</v>
      </c>
      <c r="I106" s="85"/>
      <c r="J106" s="13"/>
      <c r="K106" s="14">
        <v>44652</v>
      </c>
      <c r="L106" s="14">
        <v>46112</v>
      </c>
      <c r="M106" s="29">
        <v>47208</v>
      </c>
      <c r="N106" s="15"/>
      <c r="O106" s="11" t="s">
        <v>49</v>
      </c>
      <c r="P106" s="11">
        <v>2571285</v>
      </c>
      <c r="Q106" s="11"/>
      <c r="R106" s="12"/>
      <c r="S106" s="11" t="s">
        <v>144</v>
      </c>
    </row>
    <row r="107" spans="1:19" ht="31" x14ac:dyDescent="0.35">
      <c r="A107" s="12" t="s">
        <v>873</v>
      </c>
      <c r="B107" s="12" t="s">
        <v>874</v>
      </c>
      <c r="C107" s="11" t="s">
        <v>226</v>
      </c>
      <c r="D107" s="12" t="s">
        <v>875</v>
      </c>
      <c r="E107" s="12" t="s">
        <v>862</v>
      </c>
      <c r="F107" s="12" t="s">
        <v>863</v>
      </c>
      <c r="G107" s="13"/>
      <c r="H107" s="13" t="e">
        <f t="shared" si="4"/>
        <v>#VALUE!</v>
      </c>
      <c r="I107" s="85" t="s">
        <v>876</v>
      </c>
      <c r="J107" s="13"/>
      <c r="K107" s="14">
        <v>45681</v>
      </c>
      <c r="L107" s="14">
        <v>46080</v>
      </c>
      <c r="M107" s="11" t="s">
        <v>877</v>
      </c>
      <c r="N107" s="15"/>
      <c r="O107" s="11" t="s">
        <v>49</v>
      </c>
      <c r="P107" s="11">
        <v>3358898</v>
      </c>
      <c r="Q107" s="11"/>
      <c r="R107" s="12" t="s">
        <v>878</v>
      </c>
      <c r="S107" s="61" t="s">
        <v>144</v>
      </c>
    </row>
    <row r="108" spans="1:19" ht="31" x14ac:dyDescent="0.35">
      <c r="A108" s="12">
        <v>4235</v>
      </c>
      <c r="B108" s="12" t="s">
        <v>343</v>
      </c>
      <c r="C108" s="11" t="s">
        <v>226</v>
      </c>
      <c r="D108" s="12" t="s">
        <v>344</v>
      </c>
      <c r="E108" s="12" t="s">
        <v>345</v>
      </c>
      <c r="F108" s="12" t="s">
        <v>346</v>
      </c>
      <c r="G108" s="13"/>
      <c r="H108" s="13">
        <f t="shared" si="4"/>
        <v>52291.666666666672</v>
      </c>
      <c r="I108" s="85">
        <v>62750</v>
      </c>
      <c r="J108" s="13"/>
      <c r="K108" s="14">
        <v>44287</v>
      </c>
      <c r="L108" s="14">
        <v>46112</v>
      </c>
      <c r="M108" s="11" t="s">
        <v>347</v>
      </c>
      <c r="N108" s="15"/>
      <c r="O108" s="11" t="s">
        <v>49</v>
      </c>
      <c r="P108" s="11" t="s">
        <v>348</v>
      </c>
      <c r="Q108" s="11" t="s">
        <v>1049</v>
      </c>
      <c r="R108" s="12" t="s">
        <v>592</v>
      </c>
      <c r="S108" s="11" t="s">
        <v>144</v>
      </c>
    </row>
    <row r="109" spans="1:19" ht="31" x14ac:dyDescent="0.35">
      <c r="A109" s="12" t="s">
        <v>648</v>
      </c>
      <c r="B109" s="12" t="s">
        <v>649</v>
      </c>
      <c r="C109" s="11" t="s">
        <v>226</v>
      </c>
      <c r="D109" s="12" t="s">
        <v>650</v>
      </c>
      <c r="E109" s="12" t="s">
        <v>651</v>
      </c>
      <c r="F109" s="12" t="s">
        <v>652</v>
      </c>
      <c r="G109" s="13" t="s">
        <v>653</v>
      </c>
      <c r="H109" s="13" t="e">
        <f t="shared" si="4"/>
        <v>#VALUE!</v>
      </c>
      <c r="I109" s="85" t="s">
        <v>654</v>
      </c>
      <c r="J109" s="13"/>
      <c r="K109" s="14">
        <v>45383</v>
      </c>
      <c r="L109" s="14">
        <v>46112</v>
      </c>
      <c r="M109" s="11" t="s">
        <v>899</v>
      </c>
      <c r="N109" s="15">
        <v>46022</v>
      </c>
      <c r="O109" s="11" t="s">
        <v>34</v>
      </c>
      <c r="P109" s="11">
        <v>2227962</v>
      </c>
      <c r="Q109" s="11" t="s">
        <v>1049</v>
      </c>
      <c r="R109" s="12" t="s">
        <v>655</v>
      </c>
      <c r="S109" s="11" t="s">
        <v>144</v>
      </c>
    </row>
    <row r="110" spans="1:19" ht="31" x14ac:dyDescent="0.35">
      <c r="A110" s="98" t="s">
        <v>224</v>
      </c>
      <c r="B110" s="12" t="s">
        <v>225</v>
      </c>
      <c r="C110" s="11" t="s">
        <v>226</v>
      </c>
      <c r="D110" s="12" t="s">
        <v>225</v>
      </c>
      <c r="E110" s="12" t="s">
        <v>227</v>
      </c>
      <c r="F110" s="12" t="s">
        <v>228</v>
      </c>
      <c r="G110" s="13">
        <v>62500</v>
      </c>
      <c r="H110" s="13">
        <f t="shared" si="4"/>
        <v>150000</v>
      </c>
      <c r="I110" s="85">
        <v>180000</v>
      </c>
      <c r="J110" s="13"/>
      <c r="K110" s="14">
        <v>45078</v>
      </c>
      <c r="L110" s="14">
        <v>46173</v>
      </c>
      <c r="M110" s="11"/>
      <c r="N110" s="15"/>
      <c r="O110" s="11" t="s">
        <v>229</v>
      </c>
      <c r="P110" s="11"/>
      <c r="Q110" s="11"/>
      <c r="R110" s="59"/>
      <c r="S110" s="19" t="s">
        <v>144</v>
      </c>
    </row>
    <row r="111" spans="1:19" ht="77.5" x14ac:dyDescent="0.35">
      <c r="A111" s="12" t="s">
        <v>233</v>
      </c>
      <c r="B111" s="12" t="s">
        <v>234</v>
      </c>
      <c r="C111" s="11" t="s">
        <v>226</v>
      </c>
      <c r="D111" s="12" t="s">
        <v>235</v>
      </c>
      <c r="E111" s="12" t="s">
        <v>236</v>
      </c>
      <c r="F111" s="12" t="s">
        <v>237</v>
      </c>
      <c r="G111" s="13"/>
      <c r="H111" s="13">
        <f t="shared" ref="H111:H142" si="5">I111/1.2</f>
        <v>8333.3333333333339</v>
      </c>
      <c r="I111" s="85">
        <v>10000</v>
      </c>
      <c r="J111" s="13"/>
      <c r="K111" s="14">
        <v>45108</v>
      </c>
      <c r="L111" s="14">
        <v>46568</v>
      </c>
      <c r="M111" s="11"/>
      <c r="N111" s="15"/>
      <c r="O111" s="11" t="s">
        <v>238</v>
      </c>
      <c r="P111" s="96" t="s">
        <v>239</v>
      </c>
      <c r="Q111" s="96" t="s">
        <v>1049</v>
      </c>
      <c r="R111" s="12" t="s">
        <v>895</v>
      </c>
      <c r="S111" s="11" t="s">
        <v>144</v>
      </c>
    </row>
    <row r="112" spans="1:19" x14ac:dyDescent="0.35">
      <c r="A112" s="12" t="s">
        <v>557</v>
      </c>
      <c r="B112" s="12" t="s">
        <v>558</v>
      </c>
      <c r="C112" s="11" t="s">
        <v>226</v>
      </c>
      <c r="D112" s="12" t="s">
        <v>559</v>
      </c>
      <c r="E112" s="12" t="s">
        <v>1054</v>
      </c>
      <c r="F112" s="12" t="s">
        <v>560</v>
      </c>
      <c r="G112" s="13"/>
      <c r="H112" s="13">
        <f t="shared" si="5"/>
        <v>83333.333333333343</v>
      </c>
      <c r="I112" s="85">
        <v>100000</v>
      </c>
      <c r="J112" s="13"/>
      <c r="K112" s="14">
        <v>45295</v>
      </c>
      <c r="L112" s="14">
        <v>46755</v>
      </c>
      <c r="M112" s="11"/>
      <c r="N112" s="15"/>
      <c r="O112" s="11" t="s">
        <v>551</v>
      </c>
      <c r="P112" s="11">
        <v>8627563</v>
      </c>
      <c r="Q112" s="11"/>
      <c r="R112" s="12" t="s">
        <v>561</v>
      </c>
      <c r="S112" s="11" t="s">
        <v>144</v>
      </c>
    </row>
    <row r="113" spans="1:19" ht="31" x14ac:dyDescent="0.35">
      <c r="A113" s="43">
        <v>3518</v>
      </c>
      <c r="B113" s="37" t="s">
        <v>162</v>
      </c>
      <c r="C113" s="11" t="s">
        <v>226</v>
      </c>
      <c r="D113" s="37" t="s">
        <v>162</v>
      </c>
      <c r="E113" s="37" t="s">
        <v>163</v>
      </c>
      <c r="F113" s="37" t="s">
        <v>164</v>
      </c>
      <c r="G113" s="49">
        <v>23000</v>
      </c>
      <c r="H113" s="13">
        <f t="shared" si="5"/>
        <v>148901.66666666669</v>
      </c>
      <c r="I113" s="109">
        <v>178682</v>
      </c>
      <c r="J113" s="49"/>
      <c r="K113" s="50">
        <v>43922</v>
      </c>
      <c r="L113" s="50">
        <v>46843</v>
      </c>
      <c r="M113" s="31"/>
      <c r="N113" s="51"/>
      <c r="O113" s="31"/>
      <c r="P113" s="31">
        <v>1026167</v>
      </c>
      <c r="Q113" s="31"/>
      <c r="R113" s="37" t="s">
        <v>928</v>
      </c>
      <c r="S113" s="187" t="s">
        <v>144</v>
      </c>
    </row>
    <row r="114" spans="1:19" ht="31" x14ac:dyDescent="0.35">
      <c r="A114" s="12" t="s">
        <v>864</v>
      </c>
      <c r="B114" s="12" t="s">
        <v>865</v>
      </c>
      <c r="C114" s="11" t="s">
        <v>1006</v>
      </c>
      <c r="D114" s="12" t="s">
        <v>866</v>
      </c>
      <c r="E114" s="12" t="s">
        <v>867</v>
      </c>
      <c r="F114" s="12" t="s">
        <v>868</v>
      </c>
      <c r="G114" s="13">
        <v>10000</v>
      </c>
      <c r="H114" s="13">
        <f t="shared" si="5"/>
        <v>8333.3333333333339</v>
      </c>
      <c r="I114" s="85">
        <v>10000</v>
      </c>
      <c r="J114" s="13"/>
      <c r="K114" s="14">
        <v>45642</v>
      </c>
      <c r="L114" s="14">
        <v>46006</v>
      </c>
      <c r="M114" s="11" t="s">
        <v>18</v>
      </c>
      <c r="N114" s="15">
        <v>45945</v>
      </c>
      <c r="O114" s="11" t="s">
        <v>159</v>
      </c>
      <c r="P114" s="11">
        <v>5814420</v>
      </c>
      <c r="Q114" s="11" t="s">
        <v>1049</v>
      </c>
      <c r="R114" s="12" t="s">
        <v>16</v>
      </c>
      <c r="S114" s="11" t="s">
        <v>144</v>
      </c>
    </row>
    <row r="115" spans="1:19" ht="31" x14ac:dyDescent="0.35">
      <c r="A115" s="60" t="s">
        <v>858</v>
      </c>
      <c r="B115" s="60" t="s">
        <v>859</v>
      </c>
      <c r="C115" s="61" t="s">
        <v>860</v>
      </c>
      <c r="D115" s="60" t="s">
        <v>861</v>
      </c>
      <c r="E115" s="12" t="s">
        <v>862</v>
      </c>
      <c r="F115" s="12" t="s">
        <v>863</v>
      </c>
      <c r="G115" s="13"/>
      <c r="H115" s="13">
        <f t="shared" si="5"/>
        <v>54166.666666666672</v>
      </c>
      <c r="I115" s="85">
        <v>65000</v>
      </c>
      <c r="J115" s="13"/>
      <c r="K115" s="14">
        <v>45755</v>
      </c>
      <c r="L115" s="14">
        <v>46021</v>
      </c>
      <c r="M115" s="11"/>
      <c r="N115" s="15"/>
      <c r="O115" s="61" t="s">
        <v>49</v>
      </c>
      <c r="P115" s="11">
        <v>3358898</v>
      </c>
      <c r="Q115" s="11"/>
      <c r="R115" s="12"/>
      <c r="S115" s="11" t="s">
        <v>144</v>
      </c>
    </row>
    <row r="116" spans="1:19" ht="93" x14ac:dyDescent="0.35">
      <c r="A116" s="12" t="s">
        <v>939</v>
      </c>
      <c r="B116" s="12" t="s">
        <v>940</v>
      </c>
      <c r="C116" s="11" t="s">
        <v>860</v>
      </c>
      <c r="D116" s="12" t="s">
        <v>941</v>
      </c>
      <c r="E116" s="12" t="s">
        <v>810</v>
      </c>
      <c r="F116" s="12" t="s">
        <v>809</v>
      </c>
      <c r="G116" s="13"/>
      <c r="H116" s="13">
        <f t="shared" si="5"/>
        <v>125000</v>
      </c>
      <c r="I116" s="85">
        <v>150000</v>
      </c>
      <c r="J116" s="13"/>
      <c r="K116" s="14">
        <v>45776</v>
      </c>
      <c r="L116" s="14">
        <v>45904</v>
      </c>
      <c r="M116" s="11"/>
      <c r="N116" s="15"/>
      <c r="O116" s="11" t="s">
        <v>49</v>
      </c>
      <c r="P116" s="11">
        <v>11875450</v>
      </c>
      <c r="Q116" s="11"/>
      <c r="R116" s="12" t="s">
        <v>942</v>
      </c>
      <c r="S116" s="11" t="s">
        <v>144</v>
      </c>
    </row>
    <row r="117" spans="1:19" ht="155" x14ac:dyDescent="0.35">
      <c r="A117" s="12" t="s">
        <v>900</v>
      </c>
      <c r="B117" s="33" t="s">
        <v>919</v>
      </c>
      <c r="C117" s="11" t="s">
        <v>901</v>
      </c>
      <c r="D117" s="12" t="s">
        <v>920</v>
      </c>
      <c r="E117" s="12" t="s">
        <v>921</v>
      </c>
      <c r="F117" s="12" t="s">
        <v>922</v>
      </c>
      <c r="G117" s="13"/>
      <c r="H117" s="13">
        <f t="shared" si="5"/>
        <v>27174.166666666668</v>
      </c>
      <c r="I117" s="133">
        <v>32609</v>
      </c>
      <c r="J117" s="13"/>
      <c r="K117" s="14">
        <v>45810</v>
      </c>
      <c r="L117" s="14">
        <v>46112</v>
      </c>
      <c r="M117" s="11"/>
      <c r="N117" s="15"/>
      <c r="O117" s="11" t="s">
        <v>159</v>
      </c>
      <c r="P117" s="100">
        <v>1077828</v>
      </c>
      <c r="Q117" s="100" t="s">
        <v>1050</v>
      </c>
      <c r="R117" s="12"/>
      <c r="S117" s="11" t="s">
        <v>56</v>
      </c>
    </row>
    <row r="118" spans="1:19" ht="139.5" x14ac:dyDescent="0.35">
      <c r="A118" s="12" t="s">
        <v>999</v>
      </c>
      <c r="B118" s="12" t="s">
        <v>1000</v>
      </c>
      <c r="C118" s="11" t="s">
        <v>901</v>
      </c>
      <c r="D118" s="12" t="s">
        <v>1001</v>
      </c>
      <c r="E118" s="12" t="s">
        <v>1002</v>
      </c>
      <c r="F118" s="12" t="s">
        <v>1003</v>
      </c>
      <c r="G118" s="13">
        <v>96000</v>
      </c>
      <c r="H118" s="13">
        <f t="shared" si="5"/>
        <v>80000</v>
      </c>
      <c r="I118" s="85">
        <v>96000</v>
      </c>
      <c r="J118" s="13">
        <v>16000</v>
      </c>
      <c r="K118" s="14">
        <v>45748</v>
      </c>
      <c r="L118" s="14">
        <v>46112</v>
      </c>
      <c r="M118" s="11"/>
      <c r="N118" s="15"/>
      <c r="O118" s="11" t="s">
        <v>151</v>
      </c>
      <c r="P118" s="30">
        <v>4172770</v>
      </c>
      <c r="Q118" s="30" t="s">
        <v>1050</v>
      </c>
      <c r="R118" s="12"/>
      <c r="S118" s="11" t="s">
        <v>56</v>
      </c>
    </row>
    <row r="119" spans="1:19" ht="62" x14ac:dyDescent="0.35">
      <c r="A119" s="12">
        <v>4433</v>
      </c>
      <c r="B119" s="12" t="s">
        <v>88</v>
      </c>
      <c r="C119" s="11" t="s">
        <v>28</v>
      </c>
      <c r="D119" s="12" t="s">
        <v>89</v>
      </c>
      <c r="E119" s="12" t="s">
        <v>90</v>
      </c>
      <c r="F119" s="12" t="s">
        <v>91</v>
      </c>
      <c r="G119" s="13"/>
      <c r="H119" s="13">
        <f t="shared" si="5"/>
        <v>4000000</v>
      </c>
      <c r="I119" s="85">
        <v>4800000</v>
      </c>
      <c r="J119" s="13"/>
      <c r="K119" s="14" t="s">
        <v>92</v>
      </c>
      <c r="L119" s="14" t="s">
        <v>93</v>
      </c>
      <c r="M119" s="11" t="s">
        <v>33</v>
      </c>
      <c r="N119" s="15"/>
      <c r="O119" s="11" t="s">
        <v>17</v>
      </c>
      <c r="P119" s="11" t="s">
        <v>94</v>
      </c>
      <c r="Q119" s="11" t="s">
        <v>1049</v>
      </c>
      <c r="R119" s="12"/>
      <c r="S119" s="16" t="s">
        <v>56</v>
      </c>
    </row>
    <row r="120" spans="1:19" ht="93" x14ac:dyDescent="0.35">
      <c r="A120" s="33">
        <v>4034</v>
      </c>
      <c r="B120" s="33" t="s">
        <v>215</v>
      </c>
      <c r="C120" s="20" t="s">
        <v>28</v>
      </c>
      <c r="D120" s="33" t="s">
        <v>216</v>
      </c>
      <c r="E120" s="33" t="s">
        <v>196</v>
      </c>
      <c r="F120" s="33" t="s">
        <v>217</v>
      </c>
      <c r="G120" s="68"/>
      <c r="H120" s="13">
        <f t="shared" si="5"/>
        <v>137500</v>
      </c>
      <c r="I120" s="105">
        <v>165000</v>
      </c>
      <c r="J120" s="68"/>
      <c r="K120" s="25">
        <v>44200</v>
      </c>
      <c r="L120" s="25">
        <v>45294</v>
      </c>
      <c r="M120" s="20"/>
      <c r="N120" s="69"/>
      <c r="O120" s="20" t="s">
        <v>142</v>
      </c>
      <c r="P120" s="11" t="s">
        <v>197</v>
      </c>
      <c r="Q120" s="11"/>
      <c r="R120" s="12"/>
      <c r="S120" s="19" t="s">
        <v>144</v>
      </c>
    </row>
    <row r="121" spans="1:19" ht="77.5" x14ac:dyDescent="0.35">
      <c r="A121" s="92" t="s">
        <v>962</v>
      </c>
      <c r="B121" s="67" t="s">
        <v>112</v>
      </c>
      <c r="C121" s="20" t="s">
        <v>782</v>
      </c>
      <c r="D121" s="67" t="s">
        <v>113</v>
      </c>
      <c r="E121" s="67" t="s">
        <v>114</v>
      </c>
      <c r="F121" s="67" t="s">
        <v>115</v>
      </c>
      <c r="G121" s="68" t="s">
        <v>55</v>
      </c>
      <c r="H121" s="13">
        <f t="shared" si="5"/>
        <v>341095.7583333333</v>
      </c>
      <c r="I121" s="107">
        <v>409314.91</v>
      </c>
      <c r="J121" s="48"/>
      <c r="K121" s="93">
        <v>45839</v>
      </c>
      <c r="L121" s="93">
        <v>46934</v>
      </c>
      <c r="M121" s="20" t="s">
        <v>18</v>
      </c>
      <c r="N121" s="69" t="s">
        <v>16</v>
      </c>
      <c r="O121" s="48" t="s">
        <v>58</v>
      </c>
      <c r="P121" s="20">
        <v>2242646</v>
      </c>
      <c r="Q121" s="20" t="s">
        <v>1049</v>
      </c>
      <c r="R121" s="94" t="s">
        <v>16</v>
      </c>
      <c r="S121" s="48" t="s">
        <v>144</v>
      </c>
    </row>
    <row r="122" spans="1:19" ht="46.5" x14ac:dyDescent="0.35">
      <c r="A122" s="2" t="s">
        <v>614</v>
      </c>
      <c r="B122" s="12" t="s">
        <v>615</v>
      </c>
      <c r="C122" s="11" t="s">
        <v>782</v>
      </c>
      <c r="D122" s="1" t="s">
        <v>616</v>
      </c>
      <c r="E122" s="12" t="s">
        <v>617</v>
      </c>
      <c r="F122" s="12" t="s">
        <v>618</v>
      </c>
      <c r="G122" s="13">
        <v>2038</v>
      </c>
      <c r="H122" s="13">
        <f t="shared" si="5"/>
        <v>5096.208333333333</v>
      </c>
      <c r="I122" s="85">
        <v>6115.45</v>
      </c>
      <c r="J122" s="13"/>
      <c r="K122" s="14">
        <v>45383</v>
      </c>
      <c r="L122" s="14">
        <v>46477</v>
      </c>
      <c r="M122" s="11" t="s">
        <v>18</v>
      </c>
      <c r="N122" s="15" t="s">
        <v>16</v>
      </c>
      <c r="O122" s="11" t="s">
        <v>316</v>
      </c>
      <c r="P122" s="30">
        <v>9903246</v>
      </c>
      <c r="Q122" s="30"/>
      <c r="R122" s="12" t="s">
        <v>16</v>
      </c>
      <c r="S122" s="11" t="s">
        <v>144</v>
      </c>
    </row>
    <row r="123" spans="1:19" ht="46.5" x14ac:dyDescent="0.35">
      <c r="A123" s="1" t="s">
        <v>152</v>
      </c>
      <c r="B123" s="12" t="s">
        <v>153</v>
      </c>
      <c r="C123" s="11" t="s">
        <v>782</v>
      </c>
      <c r="D123" s="12" t="s">
        <v>154</v>
      </c>
      <c r="E123" s="12" t="s">
        <v>121</v>
      </c>
      <c r="F123" s="12" t="s">
        <v>122</v>
      </c>
      <c r="G123" s="13" t="s">
        <v>55</v>
      </c>
      <c r="H123" s="13">
        <f t="shared" si="5"/>
        <v>1617340.8333333335</v>
      </c>
      <c r="I123" s="85">
        <v>1940809</v>
      </c>
      <c r="J123" s="13"/>
      <c r="K123" s="14">
        <v>44287</v>
      </c>
      <c r="L123" s="14">
        <v>46112</v>
      </c>
      <c r="M123" s="11" t="s">
        <v>18</v>
      </c>
      <c r="N123" s="15" t="s">
        <v>16</v>
      </c>
      <c r="O123" s="11" t="s">
        <v>17</v>
      </c>
      <c r="P123" s="11" t="s">
        <v>123</v>
      </c>
      <c r="Q123" s="11" t="s">
        <v>1049</v>
      </c>
      <c r="R123" s="58" t="s">
        <v>16</v>
      </c>
      <c r="S123" s="11" t="s">
        <v>144</v>
      </c>
    </row>
    <row r="124" spans="1:19" ht="62" x14ac:dyDescent="0.35">
      <c r="A124" s="12" t="s">
        <v>478</v>
      </c>
      <c r="B124" s="12" t="s">
        <v>479</v>
      </c>
      <c r="C124" s="11" t="s">
        <v>782</v>
      </c>
      <c r="D124" s="12" t="s">
        <v>480</v>
      </c>
      <c r="E124" s="1" t="s">
        <v>621</v>
      </c>
      <c r="F124" s="12" t="s">
        <v>622</v>
      </c>
      <c r="G124" s="13" t="s">
        <v>55</v>
      </c>
      <c r="H124" s="13">
        <f t="shared" si="5"/>
        <v>392109.25</v>
      </c>
      <c r="I124" s="85">
        <v>470531.1</v>
      </c>
      <c r="J124" s="13"/>
      <c r="K124" s="14">
        <v>45383</v>
      </c>
      <c r="L124" s="14">
        <v>46477</v>
      </c>
      <c r="M124" s="11" t="s">
        <v>18</v>
      </c>
      <c r="N124" s="15" t="s">
        <v>16</v>
      </c>
      <c r="O124" s="11" t="s">
        <v>34</v>
      </c>
      <c r="P124" s="11">
        <v>1042314</v>
      </c>
      <c r="Q124" s="11" t="s">
        <v>1049</v>
      </c>
      <c r="R124" s="12" t="s">
        <v>16</v>
      </c>
      <c r="S124" s="11" t="s">
        <v>144</v>
      </c>
    </row>
    <row r="125" spans="1:19" ht="46.5" x14ac:dyDescent="0.35">
      <c r="A125" s="12" t="s">
        <v>730</v>
      </c>
      <c r="B125" s="12" t="s">
        <v>731</v>
      </c>
      <c r="C125" s="11" t="s">
        <v>782</v>
      </c>
      <c r="D125" s="62" t="s">
        <v>732</v>
      </c>
      <c r="E125" s="12" t="s">
        <v>733</v>
      </c>
      <c r="F125" s="12" t="s">
        <v>734</v>
      </c>
      <c r="G125" s="13">
        <v>41450</v>
      </c>
      <c r="H125" s="13">
        <f t="shared" si="5"/>
        <v>94990.500000000015</v>
      </c>
      <c r="I125" s="85">
        <v>113988.6</v>
      </c>
      <c r="J125" s="13"/>
      <c r="K125" s="14">
        <v>45658</v>
      </c>
      <c r="L125" s="14">
        <v>46660</v>
      </c>
      <c r="M125" s="11" t="s">
        <v>18</v>
      </c>
      <c r="N125" s="15" t="s">
        <v>16</v>
      </c>
      <c r="O125" s="11" t="s">
        <v>34</v>
      </c>
      <c r="P125" s="11">
        <v>11796276</v>
      </c>
      <c r="Q125" s="11" t="s">
        <v>1049</v>
      </c>
      <c r="R125" s="12"/>
      <c r="S125" s="31" t="s">
        <v>144</v>
      </c>
    </row>
    <row r="126" spans="1:19" ht="188.25" customHeight="1" x14ac:dyDescent="0.35">
      <c r="A126" s="37" t="s">
        <v>811</v>
      </c>
      <c r="B126" s="37" t="s">
        <v>812</v>
      </c>
      <c r="C126" s="31" t="s">
        <v>782</v>
      </c>
      <c r="D126" s="37" t="s">
        <v>813</v>
      </c>
      <c r="E126" s="37" t="s">
        <v>814</v>
      </c>
      <c r="F126" s="43" t="s">
        <v>815</v>
      </c>
      <c r="G126" s="49" t="s">
        <v>55</v>
      </c>
      <c r="H126" s="13">
        <f t="shared" si="5"/>
        <v>504616.33333333331</v>
      </c>
      <c r="I126" s="109">
        <v>605539.6</v>
      </c>
      <c r="J126" s="49"/>
      <c r="K126" s="137">
        <v>45748</v>
      </c>
      <c r="L126" s="137">
        <v>46843</v>
      </c>
      <c r="M126" s="31" t="s">
        <v>18</v>
      </c>
      <c r="N126" s="51" t="s">
        <v>16</v>
      </c>
      <c r="O126" s="81" t="s">
        <v>34</v>
      </c>
      <c r="P126" s="90">
        <v>5294832</v>
      </c>
      <c r="Q126" s="186" t="s">
        <v>1049</v>
      </c>
      <c r="R126" s="37"/>
      <c r="S126" s="31" t="s">
        <v>144</v>
      </c>
    </row>
    <row r="127" spans="1:19" ht="62" x14ac:dyDescent="0.35">
      <c r="A127" s="12" t="s">
        <v>475</v>
      </c>
      <c r="B127" s="12" t="s">
        <v>594</v>
      </c>
      <c r="C127" s="31" t="s">
        <v>782</v>
      </c>
      <c r="D127" s="12" t="s">
        <v>595</v>
      </c>
      <c r="E127" s="12" t="s">
        <v>596</v>
      </c>
      <c r="F127" s="12" t="s">
        <v>597</v>
      </c>
      <c r="G127" s="13" t="s">
        <v>55</v>
      </c>
      <c r="H127" s="13">
        <f t="shared" si="5"/>
        <v>2398353.4916666667</v>
      </c>
      <c r="I127" s="85">
        <v>2878024.19</v>
      </c>
      <c r="J127" s="13"/>
      <c r="K127" s="14">
        <v>45294</v>
      </c>
      <c r="L127" s="14">
        <v>47208</v>
      </c>
      <c r="M127" s="11" t="s">
        <v>23</v>
      </c>
      <c r="N127" s="15">
        <v>46477</v>
      </c>
      <c r="O127" s="11" t="s">
        <v>514</v>
      </c>
      <c r="P127" s="11">
        <v>2538645</v>
      </c>
      <c r="Q127" s="11" t="s">
        <v>1049</v>
      </c>
      <c r="R127" s="12" t="s">
        <v>16</v>
      </c>
      <c r="S127" s="11" t="s">
        <v>144</v>
      </c>
    </row>
    <row r="128" spans="1:19" ht="62" x14ac:dyDescent="0.35">
      <c r="A128" s="2" t="s">
        <v>687</v>
      </c>
      <c r="B128" s="12" t="s">
        <v>688</v>
      </c>
      <c r="C128" s="31" t="s">
        <v>782</v>
      </c>
      <c r="D128" s="3" t="s">
        <v>689</v>
      </c>
      <c r="E128" s="4" t="s">
        <v>690</v>
      </c>
      <c r="F128" s="12" t="s">
        <v>691</v>
      </c>
      <c r="G128" s="13" t="s">
        <v>55</v>
      </c>
      <c r="H128" s="13">
        <f t="shared" si="5"/>
        <v>210833.33333333334</v>
      </c>
      <c r="I128" s="106">
        <v>253000</v>
      </c>
      <c r="J128" s="13"/>
      <c r="K128" s="14">
        <v>45536</v>
      </c>
      <c r="L128" s="14">
        <v>46599</v>
      </c>
      <c r="M128" s="11" t="s">
        <v>23</v>
      </c>
      <c r="N128" s="15">
        <v>46599</v>
      </c>
      <c r="O128" s="11" t="s">
        <v>34</v>
      </c>
      <c r="P128" s="30">
        <v>3193203</v>
      </c>
      <c r="Q128" s="30"/>
      <c r="R128" s="58" t="s">
        <v>16</v>
      </c>
      <c r="S128" s="11" t="s">
        <v>144</v>
      </c>
    </row>
    <row r="129" spans="1:19" ht="62" x14ac:dyDescent="0.35">
      <c r="A129" s="2" t="s">
        <v>657</v>
      </c>
      <c r="B129" s="12" t="s">
        <v>783</v>
      </c>
      <c r="C129" s="31" t="s">
        <v>936</v>
      </c>
      <c r="D129" s="3" t="s">
        <v>658</v>
      </c>
      <c r="E129" s="12" t="s">
        <v>659</v>
      </c>
      <c r="F129" s="21" t="s">
        <v>660</v>
      </c>
      <c r="G129" s="13"/>
      <c r="H129" s="13">
        <f t="shared" si="5"/>
        <v>45258.333333333336</v>
      </c>
      <c r="I129" s="106">
        <v>54310</v>
      </c>
      <c r="J129" s="13"/>
      <c r="K129" s="14">
        <v>45509</v>
      </c>
      <c r="L129" s="14">
        <v>46112</v>
      </c>
      <c r="M129" s="11" t="s">
        <v>18</v>
      </c>
      <c r="N129" s="15"/>
      <c r="O129" s="11" t="s">
        <v>481</v>
      </c>
      <c r="P129" s="30">
        <v>8199270</v>
      </c>
      <c r="Q129" s="30" t="s">
        <v>1049</v>
      </c>
      <c r="R129" s="12"/>
      <c r="S129" s="11" t="s">
        <v>144</v>
      </c>
    </row>
    <row r="130" spans="1:19" ht="139.5" x14ac:dyDescent="0.35">
      <c r="A130" s="12" t="s">
        <v>711</v>
      </c>
      <c r="B130" s="12" t="s">
        <v>712</v>
      </c>
      <c r="C130" s="11" t="s">
        <v>936</v>
      </c>
      <c r="D130" s="12" t="s">
        <v>784</v>
      </c>
      <c r="E130" s="12" t="s">
        <v>785</v>
      </c>
      <c r="F130" s="12" t="s">
        <v>786</v>
      </c>
      <c r="G130" s="13" t="s">
        <v>16</v>
      </c>
      <c r="H130" s="13">
        <f t="shared" si="5"/>
        <v>1773090.4583333333</v>
      </c>
      <c r="I130" s="85">
        <v>2127708.5499999998</v>
      </c>
      <c r="J130" s="13"/>
      <c r="K130" s="14">
        <v>45663</v>
      </c>
      <c r="L130" s="14">
        <v>45991</v>
      </c>
      <c r="M130" s="11" t="s">
        <v>18</v>
      </c>
      <c r="N130" s="15" t="s">
        <v>16</v>
      </c>
      <c r="O130" s="11" t="s">
        <v>787</v>
      </c>
      <c r="P130" s="11">
        <v>6294877</v>
      </c>
      <c r="Q130" s="11" t="s">
        <v>1049</v>
      </c>
      <c r="R130" s="12" t="s">
        <v>788</v>
      </c>
      <c r="S130" s="11" t="s">
        <v>144</v>
      </c>
    </row>
    <row r="131" spans="1:19" ht="62" x14ac:dyDescent="0.35">
      <c r="A131" s="12" t="s">
        <v>805</v>
      </c>
      <c r="B131" s="12" t="s">
        <v>937</v>
      </c>
      <c r="C131" s="11" t="s">
        <v>936</v>
      </c>
      <c r="D131" s="12" t="s">
        <v>935</v>
      </c>
      <c r="E131" s="12" t="s">
        <v>938</v>
      </c>
      <c r="F131" s="129" t="s">
        <v>934</v>
      </c>
      <c r="G131" s="13" t="s">
        <v>55</v>
      </c>
      <c r="H131" s="13">
        <f t="shared" si="5"/>
        <v>416666.66666666669</v>
      </c>
      <c r="I131" s="85">
        <v>500000</v>
      </c>
      <c r="J131" s="13"/>
      <c r="K131" s="14">
        <v>45817</v>
      </c>
      <c r="L131" s="14">
        <v>46142</v>
      </c>
      <c r="M131" s="11" t="s">
        <v>18</v>
      </c>
      <c r="N131" s="15" t="s">
        <v>16</v>
      </c>
      <c r="O131" s="11" t="s">
        <v>49</v>
      </c>
      <c r="P131" s="11">
        <v>3830355</v>
      </c>
      <c r="Q131" s="11" t="s">
        <v>1049</v>
      </c>
      <c r="R131" s="63" t="s">
        <v>16</v>
      </c>
      <c r="S131" s="11" t="s">
        <v>144</v>
      </c>
    </row>
    <row r="132" spans="1:19" ht="46.5" x14ac:dyDescent="0.35">
      <c r="A132" s="12" t="s">
        <v>736</v>
      </c>
      <c r="B132" s="12" t="s">
        <v>697</v>
      </c>
      <c r="C132" s="11" t="s">
        <v>608</v>
      </c>
      <c r="D132" s="12" t="s">
        <v>702</v>
      </c>
      <c r="E132" s="12" t="s">
        <v>698</v>
      </c>
      <c r="F132" s="12" t="s">
        <v>735</v>
      </c>
      <c r="G132" s="13"/>
      <c r="H132" s="13">
        <f t="shared" si="5"/>
        <v>166666.66666666669</v>
      </c>
      <c r="I132" s="85">
        <v>200000</v>
      </c>
      <c r="J132" s="13"/>
      <c r="K132" s="14">
        <v>45536</v>
      </c>
      <c r="L132" s="14">
        <v>47361</v>
      </c>
      <c r="M132" s="11"/>
      <c r="N132" s="15"/>
      <c r="O132" s="11" t="s">
        <v>34</v>
      </c>
      <c r="P132" s="30">
        <v>2933889</v>
      </c>
      <c r="Q132" s="30"/>
      <c r="R132" s="12"/>
      <c r="S132" s="11" t="s">
        <v>144</v>
      </c>
    </row>
    <row r="133" spans="1:19" ht="31" x14ac:dyDescent="0.35">
      <c r="A133" s="12">
        <v>237116127</v>
      </c>
      <c r="B133" s="60" t="s">
        <v>892</v>
      </c>
      <c r="C133" s="61" t="s">
        <v>608</v>
      </c>
      <c r="D133" s="60" t="s">
        <v>891</v>
      </c>
      <c r="E133" s="60" t="s">
        <v>893</v>
      </c>
      <c r="F133" s="12" t="s">
        <v>894</v>
      </c>
      <c r="G133" s="13"/>
      <c r="H133" s="13">
        <f t="shared" si="5"/>
        <v>43166.666666666672</v>
      </c>
      <c r="I133" s="85">
        <v>51800</v>
      </c>
      <c r="J133" s="13"/>
      <c r="K133" s="14">
        <v>45796</v>
      </c>
      <c r="L133" s="14">
        <v>46022</v>
      </c>
      <c r="M133" s="11"/>
      <c r="N133" s="15"/>
      <c r="O133" s="11" t="s">
        <v>151</v>
      </c>
      <c r="P133" s="11">
        <v>14402296</v>
      </c>
      <c r="Q133" s="11" t="s">
        <v>1049</v>
      </c>
      <c r="R133" s="12"/>
      <c r="S133" s="11" t="s">
        <v>144</v>
      </c>
    </row>
    <row r="134" spans="1:19" x14ac:dyDescent="0.35">
      <c r="A134" s="12" t="s">
        <v>556</v>
      </c>
      <c r="B134" s="12" t="s">
        <v>550</v>
      </c>
      <c r="C134" s="11" t="s">
        <v>476</v>
      </c>
      <c r="D134" s="12" t="s">
        <v>554</v>
      </c>
      <c r="E134" s="12" t="s">
        <v>553</v>
      </c>
      <c r="F134" s="44" t="s">
        <v>555</v>
      </c>
      <c r="G134" s="13">
        <v>71500</v>
      </c>
      <c r="H134" s="13">
        <f t="shared" si="5"/>
        <v>59583.333333333336</v>
      </c>
      <c r="I134" s="85">
        <v>71500</v>
      </c>
      <c r="J134" s="13"/>
      <c r="K134" s="14">
        <v>45189</v>
      </c>
      <c r="L134" s="14">
        <v>46112</v>
      </c>
      <c r="M134" s="11" t="s">
        <v>33</v>
      </c>
      <c r="N134" s="15"/>
      <c r="O134" s="11" t="s">
        <v>551</v>
      </c>
      <c r="P134" s="11">
        <v>11619729</v>
      </c>
      <c r="Q134" s="11" t="s">
        <v>1049</v>
      </c>
      <c r="R134" s="12"/>
      <c r="S134" s="19" t="s">
        <v>56</v>
      </c>
    </row>
    <row r="135" spans="1:19" ht="131.25" customHeight="1" x14ac:dyDescent="0.35">
      <c r="A135" s="12" t="s">
        <v>692</v>
      </c>
      <c r="B135" s="3" t="s">
        <v>693</v>
      </c>
      <c r="C135" s="11" t="s">
        <v>476</v>
      </c>
      <c r="D135" s="52" t="s">
        <v>694</v>
      </c>
      <c r="E135" s="12" t="s">
        <v>695</v>
      </c>
      <c r="F135" s="190" t="s">
        <v>696</v>
      </c>
      <c r="G135" s="13"/>
      <c r="H135" s="13">
        <f t="shared" si="5"/>
        <v>124780.20833333334</v>
      </c>
      <c r="I135" s="193">
        <v>149736.25</v>
      </c>
      <c r="J135" s="13"/>
      <c r="K135" s="14">
        <v>45413</v>
      </c>
      <c r="L135" s="14">
        <v>45991</v>
      </c>
      <c r="M135" s="11"/>
      <c r="N135" s="15"/>
      <c r="O135" s="11" t="s">
        <v>34</v>
      </c>
      <c r="P135" s="141">
        <v>1330885</v>
      </c>
      <c r="Q135" s="141" t="s">
        <v>1049</v>
      </c>
      <c r="R135" s="12"/>
      <c r="S135" s="11" t="s">
        <v>56</v>
      </c>
    </row>
    <row r="136" spans="1:19" ht="46.5" x14ac:dyDescent="0.35">
      <c r="A136" s="12" t="s">
        <v>679</v>
      </c>
      <c r="B136" s="204" t="s">
        <v>680</v>
      </c>
      <c r="C136" s="12" t="s">
        <v>476</v>
      </c>
      <c r="D136" s="4" t="s">
        <v>681</v>
      </c>
      <c r="E136" s="3" t="s">
        <v>682</v>
      </c>
      <c r="F136" s="126" t="s">
        <v>683</v>
      </c>
      <c r="G136" s="13">
        <v>195400</v>
      </c>
      <c r="H136" s="13">
        <f t="shared" si="5"/>
        <v>162833.33333333334</v>
      </c>
      <c r="I136" s="85">
        <v>195400</v>
      </c>
      <c r="J136" s="13"/>
      <c r="K136" s="14">
        <v>45401</v>
      </c>
      <c r="L136" s="25">
        <v>45827</v>
      </c>
      <c r="M136" s="11"/>
      <c r="N136" s="15"/>
      <c r="O136" s="30" t="s">
        <v>34</v>
      </c>
      <c r="P136" s="140" t="s">
        <v>684</v>
      </c>
      <c r="Q136" s="140"/>
      <c r="R136" s="12"/>
      <c r="S136" s="11" t="s">
        <v>56</v>
      </c>
    </row>
    <row r="137" spans="1:19" ht="37.4" customHeight="1" x14ac:dyDescent="0.35">
      <c r="A137" s="12" t="s">
        <v>753</v>
      </c>
      <c r="B137" s="12" t="s">
        <v>754</v>
      </c>
      <c r="C137" s="11" t="s">
        <v>476</v>
      </c>
      <c r="D137" s="12" t="s">
        <v>755</v>
      </c>
      <c r="E137" s="12" t="s">
        <v>227</v>
      </c>
      <c r="F137" s="12" t="s">
        <v>756</v>
      </c>
      <c r="G137" s="13">
        <v>88358</v>
      </c>
      <c r="H137" s="13">
        <f t="shared" si="5"/>
        <v>73631.666666666672</v>
      </c>
      <c r="I137" s="85">
        <v>88358</v>
      </c>
      <c r="J137" s="13"/>
      <c r="K137" s="14">
        <v>45748</v>
      </c>
      <c r="L137" s="14">
        <v>46112</v>
      </c>
      <c r="M137" s="11"/>
      <c r="N137" s="15"/>
      <c r="O137" s="11" t="s">
        <v>229</v>
      </c>
      <c r="Q137" s="11"/>
      <c r="R137" s="12"/>
      <c r="S137" s="11" t="s">
        <v>56</v>
      </c>
    </row>
    <row r="138" spans="1:19" ht="31" x14ac:dyDescent="0.35">
      <c r="A138" s="12" t="s">
        <v>757</v>
      </c>
      <c r="B138" s="12" t="s">
        <v>758</v>
      </c>
      <c r="C138" s="11" t="s">
        <v>476</v>
      </c>
      <c r="D138" s="12" t="s">
        <v>755</v>
      </c>
      <c r="E138" s="12" t="s">
        <v>227</v>
      </c>
      <c r="F138" s="12" t="s">
        <v>759</v>
      </c>
      <c r="G138" s="13">
        <v>93165</v>
      </c>
      <c r="H138" s="13">
        <f t="shared" si="5"/>
        <v>77637.5</v>
      </c>
      <c r="I138" s="85">
        <v>93165</v>
      </c>
      <c r="J138" s="13"/>
      <c r="K138" s="14">
        <v>46113</v>
      </c>
      <c r="L138" s="14">
        <v>46477</v>
      </c>
      <c r="M138" s="11"/>
      <c r="N138" s="15"/>
      <c r="O138" s="11" t="s">
        <v>229</v>
      </c>
      <c r="P138" s="11"/>
      <c r="Q138" s="11"/>
      <c r="R138" s="12"/>
      <c r="S138" s="11" t="s">
        <v>56</v>
      </c>
    </row>
    <row r="139" spans="1:19" ht="31" x14ac:dyDescent="0.35">
      <c r="A139" s="12" t="s">
        <v>794</v>
      </c>
      <c r="B139" s="12" t="s">
        <v>761</v>
      </c>
      <c r="C139" s="61" t="s">
        <v>476</v>
      </c>
      <c r="D139" s="12" t="s">
        <v>760</v>
      </c>
      <c r="E139" s="12" t="s">
        <v>764</v>
      </c>
      <c r="F139" s="12" t="s">
        <v>765</v>
      </c>
      <c r="G139" s="13"/>
      <c r="H139" s="13">
        <f t="shared" si="5"/>
        <v>213009.16666666669</v>
      </c>
      <c r="I139" s="85">
        <v>255611</v>
      </c>
      <c r="J139" s="13"/>
      <c r="K139" s="14" t="s">
        <v>762</v>
      </c>
      <c r="L139" s="14" t="s">
        <v>763</v>
      </c>
      <c r="M139" s="11"/>
      <c r="N139" s="15"/>
      <c r="O139" s="11" t="s">
        <v>551</v>
      </c>
      <c r="P139" s="142">
        <v>5748517</v>
      </c>
      <c r="Q139" s="142" t="s">
        <v>1049</v>
      </c>
      <c r="R139" s="12" t="s">
        <v>750</v>
      </c>
      <c r="S139" s="11" t="s">
        <v>56</v>
      </c>
    </row>
    <row r="140" spans="1:19" ht="46.5" x14ac:dyDescent="0.35">
      <c r="A140" s="12" t="s">
        <v>799</v>
      </c>
      <c r="B140" s="12" t="s">
        <v>800</v>
      </c>
      <c r="C140" s="61" t="s">
        <v>476</v>
      </c>
      <c r="D140" s="12" t="s">
        <v>801</v>
      </c>
      <c r="E140" s="12" t="s">
        <v>802</v>
      </c>
      <c r="F140" s="12" t="s">
        <v>803</v>
      </c>
      <c r="G140" s="13"/>
      <c r="H140" s="13">
        <f t="shared" si="5"/>
        <v>192419</v>
      </c>
      <c r="I140" s="85">
        <v>230902.8</v>
      </c>
      <c r="J140" s="13"/>
      <c r="K140" s="14">
        <v>45708</v>
      </c>
      <c r="L140" s="25">
        <v>46738</v>
      </c>
      <c r="M140" s="11"/>
      <c r="N140" s="15"/>
      <c r="O140" s="61" t="s">
        <v>49</v>
      </c>
      <c r="P140" s="11">
        <v>6472932</v>
      </c>
      <c r="Q140" s="11"/>
      <c r="R140" s="12"/>
      <c r="S140" s="11" t="s">
        <v>56</v>
      </c>
    </row>
    <row r="141" spans="1:19" ht="108.5" x14ac:dyDescent="0.35">
      <c r="A141" s="43" t="s">
        <v>853</v>
      </c>
      <c r="B141" s="37" t="s">
        <v>854</v>
      </c>
      <c r="C141" s="81" t="s">
        <v>476</v>
      </c>
      <c r="D141" s="37" t="s">
        <v>855</v>
      </c>
      <c r="E141" s="37" t="s">
        <v>856</v>
      </c>
      <c r="F141" s="37" t="s">
        <v>857</v>
      </c>
      <c r="G141" s="49"/>
      <c r="H141" s="13">
        <f t="shared" si="5"/>
        <v>452595.83333333337</v>
      </c>
      <c r="I141" s="109">
        <v>543115</v>
      </c>
      <c r="J141" s="49"/>
      <c r="K141" s="137">
        <v>45474</v>
      </c>
      <c r="L141" s="50">
        <v>46598</v>
      </c>
      <c r="M141" s="31"/>
      <c r="N141" s="51"/>
      <c r="O141" s="31" t="s">
        <v>34</v>
      </c>
      <c r="P141" s="10">
        <v>5713873</v>
      </c>
      <c r="Q141" s="10" t="s">
        <v>1049</v>
      </c>
      <c r="R141" s="37"/>
      <c r="S141" s="31" t="s">
        <v>56</v>
      </c>
    </row>
    <row r="142" spans="1:19" ht="31" x14ac:dyDescent="0.35">
      <c r="A142" s="12" t="s">
        <v>772</v>
      </c>
      <c r="B142" s="12" t="s">
        <v>780</v>
      </c>
      <c r="C142" s="77" t="s">
        <v>476</v>
      </c>
      <c r="D142" s="12" t="s">
        <v>773</v>
      </c>
      <c r="E142" s="12" t="s">
        <v>774</v>
      </c>
      <c r="F142" s="181" t="s">
        <v>775</v>
      </c>
      <c r="G142" s="13"/>
      <c r="H142" s="13">
        <f t="shared" si="5"/>
        <v>7500</v>
      </c>
      <c r="I142" s="85">
        <v>9000</v>
      </c>
      <c r="J142" s="13"/>
      <c r="K142" s="14">
        <v>45663</v>
      </c>
      <c r="L142" s="14">
        <v>46112</v>
      </c>
      <c r="M142" s="11"/>
      <c r="N142" s="15"/>
      <c r="O142" s="11" t="s">
        <v>229</v>
      </c>
      <c r="P142" s="117">
        <v>13006924</v>
      </c>
      <c r="Q142" s="117" t="s">
        <v>1049</v>
      </c>
      <c r="R142" s="12"/>
      <c r="S142" s="61" t="s">
        <v>56</v>
      </c>
    </row>
    <row r="143" spans="1:19" ht="139.5" x14ac:dyDescent="0.35">
      <c r="A143" s="37" t="s">
        <v>995</v>
      </c>
      <c r="B143" s="37" t="s">
        <v>996</v>
      </c>
      <c r="C143" s="11" t="s">
        <v>476</v>
      </c>
      <c r="D143" s="12" t="s">
        <v>997</v>
      </c>
      <c r="E143" s="12" t="s">
        <v>1063</v>
      </c>
      <c r="F143" s="12" t="s">
        <v>998</v>
      </c>
      <c r="G143" s="13">
        <v>50000</v>
      </c>
      <c r="H143" s="13">
        <f t="shared" ref="H143:H146" si="6">I143/1.2</f>
        <v>41666.666666666672</v>
      </c>
      <c r="I143" s="85">
        <v>50000</v>
      </c>
      <c r="J143" s="13"/>
      <c r="K143" s="14">
        <v>45748</v>
      </c>
      <c r="L143" s="14">
        <v>46112</v>
      </c>
      <c r="M143" s="11"/>
      <c r="N143" s="15" t="s">
        <v>16</v>
      </c>
      <c r="O143" s="11" t="s">
        <v>530</v>
      </c>
      <c r="P143" s="140">
        <v>9068139</v>
      </c>
      <c r="Q143" s="140" t="s">
        <v>1049</v>
      </c>
      <c r="R143" s="12" t="s">
        <v>151</v>
      </c>
      <c r="S143" s="11" t="s">
        <v>56</v>
      </c>
    </row>
    <row r="144" spans="1:19" ht="46.5" x14ac:dyDescent="0.35">
      <c r="A144" s="12" t="s">
        <v>1020</v>
      </c>
      <c r="B144" s="12" t="s">
        <v>1021</v>
      </c>
      <c r="C144" s="11" t="s">
        <v>476</v>
      </c>
      <c r="D144" s="12" t="s">
        <v>1022</v>
      </c>
      <c r="E144" s="12" t="s">
        <v>1033</v>
      </c>
      <c r="F144" s="12" t="s">
        <v>1034</v>
      </c>
      <c r="G144" s="13">
        <v>0</v>
      </c>
      <c r="H144" s="13">
        <f t="shared" si="6"/>
        <v>25695</v>
      </c>
      <c r="I144" s="85">
        <v>30834</v>
      </c>
      <c r="J144" s="13"/>
      <c r="K144" s="14">
        <v>45874</v>
      </c>
      <c r="L144" s="14">
        <v>46538</v>
      </c>
      <c r="M144" s="11"/>
      <c r="N144" s="15"/>
      <c r="O144" s="11" t="s">
        <v>49</v>
      </c>
      <c r="P144" s="11">
        <v>3383212</v>
      </c>
      <c r="Q144" s="11"/>
      <c r="R144" s="12" t="s">
        <v>1023</v>
      </c>
      <c r="S144" s="11" t="s">
        <v>56</v>
      </c>
    </row>
    <row r="145" spans="1:19" ht="62" x14ac:dyDescent="0.35">
      <c r="A145" s="12" t="s">
        <v>1030</v>
      </c>
      <c r="B145" s="12" t="s">
        <v>1028</v>
      </c>
      <c r="C145" s="11" t="s">
        <v>476</v>
      </c>
      <c r="D145" s="12" t="s">
        <v>1029</v>
      </c>
      <c r="E145" s="12" t="s">
        <v>685</v>
      </c>
      <c r="F145" s="12" t="s">
        <v>686</v>
      </c>
      <c r="G145" s="13">
        <v>0</v>
      </c>
      <c r="H145" s="13">
        <f t="shared" si="6"/>
        <v>36666.666666666672</v>
      </c>
      <c r="I145" s="85">
        <v>44000</v>
      </c>
      <c r="J145" s="13"/>
      <c r="K145" s="14" t="s">
        <v>1031</v>
      </c>
      <c r="L145" s="14">
        <v>45976</v>
      </c>
      <c r="M145" s="11"/>
      <c r="N145" s="15" t="s">
        <v>187</v>
      </c>
      <c r="O145" s="11" t="s">
        <v>49</v>
      </c>
      <c r="P145" s="30">
        <v>1236338</v>
      </c>
      <c r="Q145" s="30" t="s">
        <v>1049</v>
      </c>
      <c r="R145" s="12" t="s">
        <v>1032</v>
      </c>
      <c r="S145" s="11" t="s">
        <v>56</v>
      </c>
    </row>
    <row r="146" spans="1:19" ht="155" x14ac:dyDescent="0.35">
      <c r="A146" s="115" t="s">
        <v>1035</v>
      </c>
      <c r="B146" s="12" t="s">
        <v>1036</v>
      </c>
      <c r="C146" s="11" t="s">
        <v>476</v>
      </c>
      <c r="D146" s="43" t="s">
        <v>1037</v>
      </c>
      <c r="E146" s="12" t="s">
        <v>1038</v>
      </c>
      <c r="F146" s="12" t="s">
        <v>1039</v>
      </c>
      <c r="G146" s="13"/>
      <c r="H146" s="13">
        <f t="shared" si="6"/>
        <v>180015.83333333334</v>
      </c>
      <c r="I146" s="85">
        <v>216019</v>
      </c>
      <c r="J146" s="13"/>
      <c r="K146" s="14">
        <v>45817</v>
      </c>
      <c r="L146" s="14">
        <v>46477</v>
      </c>
      <c r="M146" s="11"/>
      <c r="N146" s="15"/>
      <c r="O146" s="11" t="s">
        <v>49</v>
      </c>
      <c r="P146" s="10">
        <v>11875450</v>
      </c>
      <c r="R146" s="12" t="s">
        <v>1040</v>
      </c>
      <c r="S146" s="11" t="s">
        <v>56</v>
      </c>
    </row>
    <row r="147" spans="1:19" ht="46.5" x14ac:dyDescent="0.35">
      <c r="A147" s="12" t="s">
        <v>1024</v>
      </c>
      <c r="B147" s="12" t="s">
        <v>1070</v>
      </c>
      <c r="C147" s="11" t="s">
        <v>476</v>
      </c>
      <c r="D147" s="12" t="s">
        <v>1071</v>
      </c>
      <c r="E147" s="43" t="s">
        <v>1072</v>
      </c>
      <c r="F147" s="12" t="s">
        <v>1073</v>
      </c>
      <c r="G147" s="13"/>
      <c r="H147" s="13">
        <v>154560.29999999999</v>
      </c>
      <c r="I147" s="113">
        <v>185472.36</v>
      </c>
      <c r="J147" s="13"/>
      <c r="K147" s="14">
        <v>45895</v>
      </c>
      <c r="L147" s="14">
        <v>46631</v>
      </c>
      <c r="M147" s="11"/>
      <c r="N147" s="15"/>
      <c r="O147" s="11" t="s">
        <v>49</v>
      </c>
      <c r="P147" s="141" t="s">
        <v>1017</v>
      </c>
      <c r="Q147" s="10" t="s">
        <v>1049</v>
      </c>
      <c r="R147" s="12" t="s">
        <v>1135</v>
      </c>
      <c r="S147" s="11" t="s">
        <v>56</v>
      </c>
    </row>
    <row r="148" spans="1:19" ht="57" customHeight="1" x14ac:dyDescent="0.35">
      <c r="A148" s="63" t="s">
        <v>776</v>
      </c>
      <c r="B148" s="12" t="s">
        <v>777</v>
      </c>
      <c r="C148" s="61" t="s">
        <v>476</v>
      </c>
      <c r="D148" s="60" t="s">
        <v>778</v>
      </c>
      <c r="E148" s="12" t="s">
        <v>751</v>
      </c>
      <c r="F148" s="12" t="s">
        <v>60</v>
      </c>
      <c r="G148" s="13"/>
      <c r="H148" s="13">
        <f>I148/1.2</f>
        <v>112835.83333333334</v>
      </c>
      <c r="I148" s="112">
        <v>135403</v>
      </c>
      <c r="J148" s="13"/>
      <c r="K148" s="14">
        <v>45901</v>
      </c>
      <c r="L148" s="14">
        <v>46234</v>
      </c>
      <c r="M148" s="11"/>
      <c r="N148" s="15"/>
      <c r="O148" s="11" t="s">
        <v>49</v>
      </c>
      <c r="P148" s="11" t="s">
        <v>1017</v>
      </c>
      <c r="Q148" s="11" t="s">
        <v>1049</v>
      </c>
      <c r="R148" s="12" t="s">
        <v>779</v>
      </c>
      <c r="S148" s="11" t="s">
        <v>56</v>
      </c>
    </row>
    <row r="149" spans="1:19" ht="143.25" customHeight="1" x14ac:dyDescent="0.35">
      <c r="A149" s="12" t="s">
        <v>1018</v>
      </c>
      <c r="B149" s="12" t="s">
        <v>1138</v>
      </c>
      <c r="C149" s="11" t="s">
        <v>476</v>
      </c>
      <c r="D149" s="12" t="s">
        <v>1137</v>
      </c>
      <c r="E149" s="12" t="s">
        <v>1041</v>
      </c>
      <c r="F149" s="12" t="s">
        <v>1042</v>
      </c>
      <c r="G149" s="13"/>
      <c r="H149" s="13">
        <v>2554099</v>
      </c>
      <c r="I149" s="85">
        <v>3064918.8</v>
      </c>
      <c r="J149" s="13"/>
      <c r="K149" s="14">
        <v>45950</v>
      </c>
      <c r="L149" s="14">
        <v>46244</v>
      </c>
      <c r="M149" s="11"/>
      <c r="N149" s="15"/>
      <c r="O149" s="11" t="s">
        <v>49</v>
      </c>
      <c r="P149" s="11">
        <v>3578140</v>
      </c>
      <c r="Q149" s="11" t="s">
        <v>1049</v>
      </c>
      <c r="R149" s="12" t="s">
        <v>1136</v>
      </c>
      <c r="S149" s="11" t="s">
        <v>56</v>
      </c>
    </row>
    <row r="150" spans="1:19" ht="159.75" customHeight="1" x14ac:dyDescent="0.35">
      <c r="A150" s="37" t="s">
        <v>1025</v>
      </c>
      <c r="B150" s="37" t="s">
        <v>1026</v>
      </c>
      <c r="C150" s="31" t="s">
        <v>476</v>
      </c>
      <c r="D150" s="37" t="s">
        <v>1027</v>
      </c>
      <c r="E150" s="37" t="s">
        <v>685</v>
      </c>
      <c r="F150" s="37" t="s">
        <v>686</v>
      </c>
      <c r="G150" s="49"/>
      <c r="H150" s="13">
        <f>I150/1.2</f>
        <v>2166666.666666667</v>
      </c>
      <c r="I150" s="109">
        <v>2600000</v>
      </c>
      <c r="J150" s="49"/>
      <c r="K150" s="50">
        <v>46034</v>
      </c>
      <c r="L150" s="50">
        <v>46296</v>
      </c>
      <c r="M150" s="31"/>
      <c r="N150" s="51"/>
      <c r="O150" s="31" t="s">
        <v>49</v>
      </c>
      <c r="P150" s="119">
        <v>1236338</v>
      </c>
      <c r="Q150" s="119" t="s">
        <v>1049</v>
      </c>
      <c r="R150" s="37" t="s">
        <v>1019</v>
      </c>
      <c r="S150" s="31" t="s">
        <v>56</v>
      </c>
    </row>
    <row r="151" spans="1:19" ht="235.5" customHeight="1" x14ac:dyDescent="0.35">
      <c r="A151" s="12" t="s">
        <v>915</v>
      </c>
      <c r="B151" s="12" t="s">
        <v>1098</v>
      </c>
      <c r="C151" s="11" t="s">
        <v>476</v>
      </c>
      <c r="D151" s="12" t="s">
        <v>916</v>
      </c>
      <c r="E151" s="12" t="s">
        <v>1099</v>
      </c>
      <c r="F151" s="12" t="s">
        <v>1100</v>
      </c>
      <c r="G151" s="13">
        <v>48000</v>
      </c>
      <c r="H151" s="13">
        <v>40000</v>
      </c>
      <c r="I151" s="85">
        <v>48000</v>
      </c>
      <c r="J151" s="13">
        <v>8000</v>
      </c>
      <c r="K151" s="14">
        <v>45930</v>
      </c>
      <c r="L151" s="14">
        <v>46112</v>
      </c>
      <c r="M151" s="11"/>
      <c r="N151" s="15"/>
      <c r="O151" s="11" t="s">
        <v>34</v>
      </c>
      <c r="P151" s="11">
        <v>16527320</v>
      </c>
      <c r="Q151" s="11" t="s">
        <v>1049</v>
      </c>
      <c r="R151" s="12"/>
      <c r="S151" s="11" t="s">
        <v>56</v>
      </c>
    </row>
    <row r="152" spans="1:19" ht="90" customHeight="1" x14ac:dyDescent="0.35">
      <c r="A152" s="12" t="s">
        <v>79</v>
      </c>
      <c r="B152" s="12" t="s">
        <v>469</v>
      </c>
      <c r="C152" s="11" t="s">
        <v>547</v>
      </c>
      <c r="D152" s="12" t="s">
        <v>470</v>
      </c>
      <c r="E152" s="43" t="s">
        <v>471</v>
      </c>
      <c r="F152" s="12" t="s">
        <v>1051</v>
      </c>
      <c r="G152" s="13"/>
      <c r="H152" s="13">
        <f>I152/1.2</f>
        <v>107833.33333333334</v>
      </c>
      <c r="I152" s="85">
        <v>129400</v>
      </c>
      <c r="J152" s="13"/>
      <c r="K152" s="14">
        <v>44729</v>
      </c>
      <c r="L152" s="14">
        <v>46301</v>
      </c>
      <c r="M152" s="11" t="s">
        <v>33</v>
      </c>
      <c r="N152" s="15"/>
      <c r="O152" s="11" t="s">
        <v>34</v>
      </c>
      <c r="P152" s="11">
        <v>2101893</v>
      </c>
      <c r="Q152" s="11" t="s">
        <v>1049</v>
      </c>
      <c r="R152" s="200" t="s">
        <v>1134</v>
      </c>
      <c r="S152" s="19" t="s">
        <v>56</v>
      </c>
    </row>
    <row r="153" spans="1:19" ht="216.75" customHeight="1" x14ac:dyDescent="0.35">
      <c r="A153" s="12" t="s">
        <v>302</v>
      </c>
      <c r="B153" s="33" t="s">
        <v>303</v>
      </c>
      <c r="C153" s="11" t="s">
        <v>42</v>
      </c>
      <c r="D153" s="12" t="s">
        <v>303</v>
      </c>
      <c r="E153" s="12" t="s">
        <v>304</v>
      </c>
      <c r="F153" s="12" t="s">
        <v>305</v>
      </c>
      <c r="G153" s="13">
        <v>82852</v>
      </c>
      <c r="H153" s="13">
        <f>I153/1.2</f>
        <v>138086.66666666669</v>
      </c>
      <c r="I153" s="85">
        <v>165704</v>
      </c>
      <c r="J153" s="13"/>
      <c r="K153" s="25" t="s">
        <v>612</v>
      </c>
      <c r="L153" s="14">
        <v>46172</v>
      </c>
      <c r="M153" s="11" t="s">
        <v>116</v>
      </c>
      <c r="N153" s="15">
        <v>45292</v>
      </c>
      <c r="O153" s="11" t="s">
        <v>34</v>
      </c>
      <c r="P153" s="11" t="s">
        <v>50</v>
      </c>
      <c r="Q153" s="11" t="s">
        <v>1049</v>
      </c>
      <c r="R153" s="12" t="s">
        <v>613</v>
      </c>
      <c r="S153" s="19" t="s">
        <v>144</v>
      </c>
    </row>
    <row r="154" spans="1:19" ht="216.75" customHeight="1" x14ac:dyDescent="0.35">
      <c r="A154" s="37">
        <v>5260</v>
      </c>
      <c r="B154" s="37" t="s">
        <v>357</v>
      </c>
      <c r="C154" s="31" t="s">
        <v>1059</v>
      </c>
      <c r="D154" s="37" t="s">
        <v>1060</v>
      </c>
      <c r="E154" s="37" t="s">
        <v>358</v>
      </c>
      <c r="F154" s="37" t="s">
        <v>359</v>
      </c>
      <c r="G154" s="49"/>
      <c r="H154" s="13">
        <f>I154/1.2</f>
        <v>500000</v>
      </c>
      <c r="I154" s="109">
        <v>600000</v>
      </c>
      <c r="J154" s="49"/>
      <c r="K154" s="50">
        <v>44815</v>
      </c>
      <c r="L154" s="50">
        <v>46275</v>
      </c>
      <c r="M154" s="31"/>
      <c r="N154" s="51"/>
      <c r="O154" s="31" t="s">
        <v>49</v>
      </c>
      <c r="P154" s="197" t="s">
        <v>360</v>
      </c>
      <c r="Q154" s="197" t="s">
        <v>1049</v>
      </c>
      <c r="R154" s="37" t="s">
        <v>1064</v>
      </c>
      <c r="S154" s="31" t="s">
        <v>144</v>
      </c>
    </row>
    <row r="155" spans="1:19" ht="31" x14ac:dyDescent="0.35">
      <c r="A155" s="33" t="s">
        <v>160</v>
      </c>
      <c r="B155" s="123" t="s">
        <v>161</v>
      </c>
      <c r="C155" s="11" t="s">
        <v>744</v>
      </c>
      <c r="D155" s="12" t="s">
        <v>161</v>
      </c>
      <c r="E155" s="12" t="s">
        <v>548</v>
      </c>
      <c r="F155" s="12" t="s">
        <v>549</v>
      </c>
      <c r="G155" s="131">
        <v>36587.5</v>
      </c>
      <c r="H155" s="13">
        <f>I155/1.2</f>
        <v>91468.75</v>
      </c>
      <c r="I155" s="102">
        <v>109762.5</v>
      </c>
      <c r="J155" s="11" t="s">
        <v>15</v>
      </c>
      <c r="K155" s="29">
        <v>45355</v>
      </c>
      <c r="L155" s="29">
        <v>46449</v>
      </c>
      <c r="M155" s="11" t="s">
        <v>25</v>
      </c>
      <c r="N155" s="29">
        <v>46268</v>
      </c>
      <c r="O155" s="11" t="s">
        <v>34</v>
      </c>
      <c r="P155" s="11">
        <v>3784486</v>
      </c>
      <c r="Q155" s="11"/>
      <c r="R155" s="58" t="s">
        <v>16</v>
      </c>
      <c r="S155" s="16" t="s">
        <v>144</v>
      </c>
    </row>
    <row r="156" spans="1:19" ht="46.5" x14ac:dyDescent="0.35">
      <c r="A156" s="33"/>
      <c r="B156" s="12" t="s">
        <v>205</v>
      </c>
      <c r="C156" s="11" t="s">
        <v>473</v>
      </c>
      <c r="D156" s="12" t="s">
        <v>206</v>
      </c>
      <c r="E156" s="12" t="s">
        <v>207</v>
      </c>
      <c r="F156" s="12" t="s">
        <v>208</v>
      </c>
      <c r="G156" s="13"/>
      <c r="H156" s="13">
        <v>123000</v>
      </c>
      <c r="I156" s="85">
        <v>147600</v>
      </c>
      <c r="J156" s="13"/>
      <c r="K156" s="14">
        <v>45896</v>
      </c>
      <c r="L156" s="14">
        <v>46786</v>
      </c>
      <c r="M156" s="11"/>
      <c r="N156" s="15"/>
      <c r="O156" s="11" t="s">
        <v>209</v>
      </c>
      <c r="P156" s="11" t="s">
        <v>210</v>
      </c>
      <c r="Q156" s="11"/>
      <c r="R156" s="12"/>
      <c r="S156" s="19" t="s">
        <v>144</v>
      </c>
    </row>
    <row r="157" spans="1:19" ht="31" x14ac:dyDescent="0.35">
      <c r="A157" s="12" t="s">
        <v>721</v>
      </c>
      <c r="B157" s="12" t="s">
        <v>716</v>
      </c>
      <c r="C157" s="11" t="s">
        <v>181</v>
      </c>
      <c r="D157" s="12" t="s">
        <v>717</v>
      </c>
      <c r="E157" s="12" t="s">
        <v>718</v>
      </c>
      <c r="F157" s="127" t="s">
        <v>719</v>
      </c>
      <c r="G157" s="13"/>
      <c r="H157" s="13">
        <f t="shared" ref="H157:H165" si="7">I157/1.2</f>
        <v>7083333.333333334</v>
      </c>
      <c r="I157" s="85">
        <v>8500000</v>
      </c>
      <c r="J157" s="13"/>
      <c r="K157" s="14">
        <v>45618</v>
      </c>
      <c r="L157" s="14">
        <v>46290</v>
      </c>
      <c r="M157" s="11"/>
      <c r="N157" s="15"/>
      <c r="O157" s="11" t="s">
        <v>49</v>
      </c>
      <c r="P157" s="141">
        <v>1236338</v>
      </c>
      <c r="Q157" s="170" t="s">
        <v>1049</v>
      </c>
      <c r="R157" s="12" t="s">
        <v>720</v>
      </c>
      <c r="S157" s="11" t="s">
        <v>144</v>
      </c>
    </row>
    <row r="158" spans="1:19" ht="124" x14ac:dyDescent="0.35">
      <c r="A158" s="12"/>
      <c r="B158" s="12" t="s">
        <v>532</v>
      </c>
      <c r="C158" s="11" t="s">
        <v>533</v>
      </c>
      <c r="D158" s="12" t="s">
        <v>535</v>
      </c>
      <c r="E158" s="12" t="s">
        <v>521</v>
      </c>
      <c r="F158" s="12" t="s">
        <v>534</v>
      </c>
      <c r="G158" s="13"/>
      <c r="H158" s="13">
        <f t="shared" si="7"/>
        <v>282650</v>
      </c>
      <c r="I158" s="85">
        <v>339180</v>
      </c>
      <c r="J158" s="13"/>
      <c r="K158" s="14">
        <v>44652</v>
      </c>
      <c r="L158" s="14">
        <v>46112</v>
      </c>
      <c r="M158" s="11"/>
      <c r="N158" s="15">
        <v>46112</v>
      </c>
      <c r="O158" s="11" t="s">
        <v>530</v>
      </c>
      <c r="P158" s="11">
        <v>3318404</v>
      </c>
      <c r="Q158" s="11" t="s">
        <v>1050</v>
      </c>
      <c r="R158" s="12"/>
      <c r="S158" s="11" t="s">
        <v>144</v>
      </c>
    </row>
    <row r="159" spans="1:19" ht="31" x14ac:dyDescent="0.35">
      <c r="A159" s="12"/>
      <c r="B159" s="12" t="s">
        <v>531</v>
      </c>
      <c r="C159" s="11" t="s">
        <v>533</v>
      </c>
      <c r="D159" s="12" t="s">
        <v>528</v>
      </c>
      <c r="E159" s="12" t="s">
        <v>520</v>
      </c>
      <c r="F159" s="12" t="s">
        <v>529</v>
      </c>
      <c r="G159" s="13"/>
      <c r="H159" s="13">
        <f t="shared" si="7"/>
        <v>223935.83333333334</v>
      </c>
      <c r="I159" s="85">
        <v>268723</v>
      </c>
      <c r="J159" s="13"/>
      <c r="K159" s="14">
        <v>44652</v>
      </c>
      <c r="L159" s="14">
        <v>46112</v>
      </c>
      <c r="M159" s="11"/>
      <c r="N159" s="15">
        <v>46112</v>
      </c>
      <c r="O159" s="11" t="s">
        <v>530</v>
      </c>
      <c r="P159" s="10">
        <v>3861209</v>
      </c>
      <c r="Q159" s="10" t="s">
        <v>1050</v>
      </c>
      <c r="R159" s="12"/>
      <c r="S159" s="11" t="s">
        <v>144</v>
      </c>
    </row>
    <row r="160" spans="1:19" ht="62" x14ac:dyDescent="0.35">
      <c r="B160" s="12" t="s">
        <v>958</v>
      </c>
      <c r="C160" s="11" t="s">
        <v>533</v>
      </c>
      <c r="D160" s="12" t="s">
        <v>959</v>
      </c>
      <c r="E160" s="43" t="s">
        <v>960</v>
      </c>
      <c r="F160" s="12" t="s">
        <v>534</v>
      </c>
      <c r="G160" s="13"/>
      <c r="H160" s="13">
        <f t="shared" si="7"/>
        <v>118593.33333333334</v>
      </c>
      <c r="I160" s="85">
        <v>142312</v>
      </c>
      <c r="J160" s="13"/>
      <c r="K160" s="14">
        <v>45383</v>
      </c>
      <c r="L160" s="14">
        <v>46112</v>
      </c>
      <c r="M160" s="11"/>
      <c r="N160" s="15">
        <v>46112</v>
      </c>
      <c r="O160" s="11" t="s">
        <v>530</v>
      </c>
      <c r="P160" s="11">
        <v>3318404</v>
      </c>
      <c r="Q160" s="11" t="s">
        <v>1050</v>
      </c>
      <c r="R160" s="12"/>
      <c r="S160" s="11" t="s">
        <v>144</v>
      </c>
    </row>
    <row r="161" spans="1:19" ht="62" x14ac:dyDescent="0.35">
      <c r="A161" s="12"/>
      <c r="B161" s="12" t="s">
        <v>536</v>
      </c>
      <c r="C161" s="11" t="s">
        <v>533</v>
      </c>
      <c r="D161" s="12" t="s">
        <v>541</v>
      </c>
      <c r="E161" s="12" t="s">
        <v>523</v>
      </c>
      <c r="F161" s="12" t="s">
        <v>534</v>
      </c>
      <c r="G161" s="13"/>
      <c r="H161" s="13">
        <f t="shared" si="7"/>
        <v>365200</v>
      </c>
      <c r="I161" s="85">
        <v>438240</v>
      </c>
      <c r="J161" s="13"/>
      <c r="K161" s="14">
        <v>44652</v>
      </c>
      <c r="L161" s="14">
        <v>46112</v>
      </c>
      <c r="M161" s="11"/>
      <c r="N161" s="15">
        <v>45808</v>
      </c>
      <c r="O161" s="11" t="s">
        <v>530</v>
      </c>
      <c r="P161" s="10">
        <v>3318404</v>
      </c>
      <c r="Q161" s="10" t="s">
        <v>1050</v>
      </c>
      <c r="R161" s="12"/>
      <c r="S161" s="11" t="s">
        <v>144</v>
      </c>
    </row>
    <row r="162" spans="1:19" ht="62" x14ac:dyDescent="0.35">
      <c r="A162" s="37"/>
      <c r="B162" s="37" t="s">
        <v>537</v>
      </c>
      <c r="C162" s="31" t="s">
        <v>533</v>
      </c>
      <c r="D162" s="37" t="s">
        <v>545</v>
      </c>
      <c r="E162" s="37" t="s">
        <v>524</v>
      </c>
      <c r="F162" s="37" t="s">
        <v>534</v>
      </c>
      <c r="G162" s="49"/>
      <c r="H162" s="13">
        <f t="shared" si="7"/>
        <v>270038.33333333337</v>
      </c>
      <c r="I162" s="109">
        <v>324046</v>
      </c>
      <c r="J162" s="49"/>
      <c r="K162" s="50">
        <v>45125</v>
      </c>
      <c r="L162" s="50">
        <v>46112</v>
      </c>
      <c r="M162" s="31"/>
      <c r="N162" s="51">
        <v>45747</v>
      </c>
      <c r="O162" s="31" t="s">
        <v>530</v>
      </c>
      <c r="P162" s="31">
        <v>3318404</v>
      </c>
      <c r="Q162" s="31" t="s">
        <v>1050</v>
      </c>
      <c r="R162" s="37"/>
      <c r="S162" s="31" t="s">
        <v>144</v>
      </c>
    </row>
    <row r="163" spans="1:19" ht="62" x14ac:dyDescent="0.35">
      <c r="A163" s="12"/>
      <c r="B163" s="12" t="s">
        <v>538</v>
      </c>
      <c r="C163" s="11" t="s">
        <v>533</v>
      </c>
      <c r="D163" s="12" t="s">
        <v>540</v>
      </c>
      <c r="E163" s="12" t="s">
        <v>522</v>
      </c>
      <c r="F163" s="12" t="s">
        <v>539</v>
      </c>
      <c r="G163" s="13"/>
      <c r="H163" s="13">
        <f t="shared" si="7"/>
        <v>66666.666666666672</v>
      </c>
      <c r="I163" s="85">
        <v>80000</v>
      </c>
      <c r="J163" s="13"/>
      <c r="K163" s="14">
        <v>44652</v>
      </c>
      <c r="L163" s="14">
        <v>46112</v>
      </c>
      <c r="M163" s="11"/>
      <c r="N163" s="15"/>
      <c r="O163" s="11" t="s">
        <v>530</v>
      </c>
      <c r="P163" s="11">
        <v>1054086</v>
      </c>
      <c r="Q163" s="11"/>
      <c r="R163" s="12"/>
      <c r="S163" s="11" t="s">
        <v>144</v>
      </c>
    </row>
    <row r="164" spans="1:19" ht="77.5" x14ac:dyDescent="0.35">
      <c r="A164" s="12"/>
      <c r="B164" s="12" t="s">
        <v>542</v>
      </c>
      <c r="C164" s="11" t="s">
        <v>533</v>
      </c>
      <c r="D164" s="12" t="s">
        <v>543</v>
      </c>
      <c r="E164" s="12" t="s">
        <v>1061</v>
      </c>
      <c r="F164" s="12" t="s">
        <v>544</v>
      </c>
      <c r="G164" s="13"/>
      <c r="H164" s="13">
        <f t="shared" si="7"/>
        <v>40579.166666666672</v>
      </c>
      <c r="I164" s="85">
        <v>48695</v>
      </c>
      <c r="J164" s="13"/>
      <c r="K164" s="14">
        <v>44743</v>
      </c>
      <c r="L164" s="14">
        <v>46112</v>
      </c>
      <c r="M164" s="11"/>
      <c r="N164" s="15">
        <v>45443</v>
      </c>
      <c r="O164" s="11" t="s">
        <v>530</v>
      </c>
      <c r="P164" s="11" t="s">
        <v>546</v>
      </c>
      <c r="Q164" s="11" t="s">
        <v>1050</v>
      </c>
      <c r="R164" s="12"/>
      <c r="S164" s="11" t="s">
        <v>144</v>
      </c>
    </row>
    <row r="165" spans="1:19" ht="46.5" x14ac:dyDescent="0.35">
      <c r="A165" s="12" t="s">
        <v>847</v>
      </c>
      <c r="B165" s="82" t="s">
        <v>848</v>
      </c>
      <c r="C165" s="11" t="s">
        <v>849</v>
      </c>
      <c r="D165" s="82" t="s">
        <v>850</v>
      </c>
      <c r="E165" s="82" t="s">
        <v>851</v>
      </c>
      <c r="F165" s="82" t="s">
        <v>852</v>
      </c>
      <c r="G165" s="83"/>
      <c r="H165" s="13">
        <f t="shared" si="7"/>
        <v>83333.333333333343</v>
      </c>
      <c r="I165" s="114">
        <v>100000</v>
      </c>
      <c r="J165" s="83"/>
      <c r="K165" s="194">
        <v>45607</v>
      </c>
      <c r="L165" s="194">
        <v>46113</v>
      </c>
      <c r="M165" s="34" t="s">
        <v>877</v>
      </c>
      <c r="N165" s="84">
        <v>45796</v>
      </c>
      <c r="O165" s="34" t="s">
        <v>49</v>
      </c>
      <c r="P165" s="34">
        <v>5020374</v>
      </c>
      <c r="Q165" s="34" t="s">
        <v>1049</v>
      </c>
      <c r="R165" s="82" t="s">
        <v>917</v>
      </c>
      <c r="S165" s="34" t="s">
        <v>144</v>
      </c>
    </row>
    <row r="166" spans="1:19" ht="62" x14ac:dyDescent="0.35">
      <c r="A166" s="12" t="s">
        <v>1089</v>
      </c>
      <c r="B166" s="12" t="s">
        <v>1090</v>
      </c>
      <c r="C166" s="11" t="s">
        <v>226</v>
      </c>
      <c r="D166" s="12" t="s">
        <v>1091</v>
      </c>
      <c r="E166" s="12" t="s">
        <v>1092</v>
      </c>
      <c r="F166" s="12" t="s">
        <v>1093</v>
      </c>
      <c r="G166" s="13" t="s">
        <v>1094</v>
      </c>
      <c r="H166" s="13">
        <v>28560</v>
      </c>
      <c r="I166" s="85">
        <v>23800</v>
      </c>
      <c r="J166" s="13"/>
      <c r="K166" s="14">
        <v>45383</v>
      </c>
      <c r="L166" s="14">
        <v>46112</v>
      </c>
      <c r="M166" s="29"/>
      <c r="N166" s="15"/>
      <c r="O166" s="11" t="s">
        <v>49</v>
      </c>
      <c r="P166" s="11">
        <v>2652033</v>
      </c>
      <c r="Q166" s="11" t="s">
        <v>1049</v>
      </c>
      <c r="R166" s="12"/>
      <c r="S166" s="11" t="s">
        <v>144</v>
      </c>
    </row>
    <row r="167" spans="1:19" ht="62" x14ac:dyDescent="0.35">
      <c r="A167" s="12" t="s">
        <v>879</v>
      </c>
      <c r="B167" s="12" t="s">
        <v>880</v>
      </c>
      <c r="C167" s="11" t="s">
        <v>881</v>
      </c>
      <c r="D167" s="12" t="s">
        <v>882</v>
      </c>
      <c r="E167" s="12" t="s">
        <v>883</v>
      </c>
      <c r="F167" s="12" t="s">
        <v>884</v>
      </c>
      <c r="G167" s="13">
        <v>14406</v>
      </c>
      <c r="H167" s="13">
        <f>I167/1.2</f>
        <v>11705</v>
      </c>
      <c r="I167" s="85">
        <v>14046</v>
      </c>
      <c r="J167" s="13"/>
      <c r="K167" s="65">
        <v>45748</v>
      </c>
      <c r="L167" s="65">
        <v>46112</v>
      </c>
      <c r="M167" s="11"/>
      <c r="N167" s="15"/>
      <c r="O167" s="61" t="s">
        <v>316</v>
      </c>
      <c r="P167" s="77">
        <v>3503391</v>
      </c>
      <c r="Q167" s="77" t="s">
        <v>1049</v>
      </c>
      <c r="R167" s="12"/>
      <c r="S167" s="61" t="s">
        <v>144</v>
      </c>
    </row>
    <row r="168" spans="1:19" ht="31" x14ac:dyDescent="0.35">
      <c r="A168" s="12" t="s">
        <v>978</v>
      </c>
      <c r="B168" s="12" t="s">
        <v>979</v>
      </c>
      <c r="C168" s="11" t="s">
        <v>980</v>
      </c>
      <c r="D168" s="12" t="s">
        <v>981</v>
      </c>
      <c r="E168" s="12" t="s">
        <v>982</v>
      </c>
      <c r="F168" s="12" t="s">
        <v>983</v>
      </c>
      <c r="G168" s="13"/>
      <c r="H168" s="13"/>
      <c r="I168" s="85" t="s">
        <v>984</v>
      </c>
      <c r="J168" s="13"/>
      <c r="K168" s="14">
        <v>45809</v>
      </c>
      <c r="L168" s="14">
        <v>46904</v>
      </c>
      <c r="M168" s="11" t="s">
        <v>461</v>
      </c>
      <c r="N168" s="15"/>
      <c r="O168" s="11" t="s">
        <v>49</v>
      </c>
      <c r="P168" s="11">
        <v>4484676</v>
      </c>
      <c r="Q168" s="11" t="s">
        <v>1049</v>
      </c>
      <c r="R168" s="12"/>
      <c r="S168" s="11" t="s">
        <v>144</v>
      </c>
    </row>
    <row r="169" spans="1:19" ht="62" x14ac:dyDescent="0.35">
      <c r="A169" s="12"/>
      <c r="B169" s="37" t="s">
        <v>620</v>
      </c>
      <c r="C169" s="20" t="s">
        <v>126</v>
      </c>
      <c r="D169" s="37" t="s">
        <v>446</v>
      </c>
      <c r="E169" s="37" t="s">
        <v>447</v>
      </c>
      <c r="F169" s="37" t="s">
        <v>448</v>
      </c>
      <c r="G169" s="49" t="s">
        <v>619</v>
      </c>
      <c r="H169" s="13">
        <f>I169/1.2</f>
        <v>36731.666666666672</v>
      </c>
      <c r="I169" s="109">
        <v>44078</v>
      </c>
      <c r="J169" s="49"/>
      <c r="K169" s="50">
        <v>45383</v>
      </c>
      <c r="L169" s="138">
        <v>46477</v>
      </c>
      <c r="M169" s="31"/>
      <c r="N169" s="51"/>
      <c r="O169" s="31"/>
      <c r="P169" s="31" t="s">
        <v>449</v>
      </c>
      <c r="Q169" s="31"/>
      <c r="R169" s="37"/>
      <c r="S169" s="31" t="s">
        <v>144</v>
      </c>
    </row>
    <row r="170" spans="1:19" ht="46.5" x14ac:dyDescent="0.35">
      <c r="A170" s="11" t="s">
        <v>28</v>
      </c>
      <c r="B170" s="1" t="s">
        <v>155</v>
      </c>
      <c r="C170" s="2" t="s">
        <v>472</v>
      </c>
      <c r="D170" s="1" t="s">
        <v>156</v>
      </c>
      <c r="E170" s="13" t="s">
        <v>157</v>
      </c>
      <c r="F170" s="57" t="s">
        <v>793</v>
      </c>
      <c r="G170" s="13">
        <v>9675</v>
      </c>
      <c r="H170" s="13">
        <f>I170/1.2</f>
        <v>24187.5</v>
      </c>
      <c r="I170" s="106">
        <v>29025</v>
      </c>
      <c r="J170" s="14"/>
      <c r="K170" s="29">
        <v>45146</v>
      </c>
      <c r="L170" s="15">
        <v>46241</v>
      </c>
      <c r="M170" s="11"/>
      <c r="N170" s="11"/>
      <c r="O170" s="11" t="s">
        <v>159</v>
      </c>
      <c r="P170" s="66">
        <v>12398055</v>
      </c>
      <c r="Q170" s="66" t="s">
        <v>1049</v>
      </c>
      <c r="R170" s="12"/>
      <c r="S170" s="11" t="s">
        <v>144</v>
      </c>
    </row>
    <row r="171" spans="1:19" ht="31" x14ac:dyDescent="0.35">
      <c r="A171" s="12">
        <v>572755</v>
      </c>
      <c r="B171" s="12" t="s">
        <v>948</v>
      </c>
      <c r="C171" s="11" t="s">
        <v>949</v>
      </c>
      <c r="D171" s="12" t="s">
        <v>950</v>
      </c>
      <c r="E171" s="12" t="s">
        <v>951</v>
      </c>
      <c r="F171" s="12" t="s">
        <v>952</v>
      </c>
      <c r="G171" s="13"/>
      <c r="H171" s="13">
        <f>I171/1.2</f>
        <v>23190</v>
      </c>
      <c r="I171" s="85">
        <v>27828</v>
      </c>
      <c r="J171" s="13"/>
      <c r="K171" s="14">
        <v>45839</v>
      </c>
      <c r="L171" s="14">
        <v>46204</v>
      </c>
      <c r="M171" s="11"/>
      <c r="N171" s="15"/>
      <c r="O171" s="11" t="s">
        <v>316</v>
      </c>
      <c r="P171" s="11">
        <v>6865896</v>
      </c>
      <c r="Q171" s="11" t="s">
        <v>1049</v>
      </c>
      <c r="R171" s="12"/>
      <c r="S171" s="11" t="s">
        <v>144</v>
      </c>
    </row>
    <row r="172" spans="1:19" ht="46.5" x14ac:dyDescent="0.35">
      <c r="A172" s="12" t="s">
        <v>515</v>
      </c>
      <c r="B172" s="12" t="s">
        <v>516</v>
      </c>
      <c r="C172" s="11" t="s">
        <v>1006</v>
      </c>
      <c r="D172" s="12" t="s">
        <v>517</v>
      </c>
      <c r="E172" s="12" t="s">
        <v>24</v>
      </c>
      <c r="F172" s="12" t="s">
        <v>518</v>
      </c>
      <c r="G172" s="13">
        <v>77000</v>
      </c>
      <c r="H172" s="13">
        <v>77000</v>
      </c>
      <c r="I172" s="85">
        <v>77000</v>
      </c>
      <c r="J172" s="13"/>
      <c r="K172" s="14">
        <v>45658</v>
      </c>
      <c r="L172" s="14">
        <v>46387</v>
      </c>
      <c r="M172" s="16"/>
      <c r="N172" s="15">
        <v>46174</v>
      </c>
      <c r="O172" s="11" t="s">
        <v>34</v>
      </c>
      <c r="P172" s="30">
        <v>3429690</v>
      </c>
      <c r="Q172" s="30" t="s">
        <v>1049</v>
      </c>
      <c r="R172" s="12" t="s">
        <v>16</v>
      </c>
      <c r="S172" s="11" t="s">
        <v>144</v>
      </c>
    </row>
    <row r="173" spans="1:19" ht="46.5" x14ac:dyDescent="0.35">
      <c r="A173" s="12" t="s">
        <v>498</v>
      </c>
      <c r="B173" s="12" t="s">
        <v>499</v>
      </c>
      <c r="C173" s="11" t="s">
        <v>1006</v>
      </c>
      <c r="D173" s="1" t="s">
        <v>500</v>
      </c>
      <c r="E173" s="12" t="s">
        <v>495</v>
      </c>
      <c r="F173" s="12" t="s">
        <v>496</v>
      </c>
      <c r="G173" s="13">
        <v>220000</v>
      </c>
      <c r="H173" s="13">
        <f t="shared" ref="H173:H188" si="8">I173/1.2</f>
        <v>366666.66666666669</v>
      </c>
      <c r="I173" s="85">
        <v>440000</v>
      </c>
      <c r="J173" s="13"/>
      <c r="K173" s="14">
        <v>45261</v>
      </c>
      <c r="L173" s="14">
        <v>45989</v>
      </c>
      <c r="M173" s="16" t="s">
        <v>137</v>
      </c>
      <c r="N173" s="15"/>
      <c r="O173" s="16" t="s">
        <v>138</v>
      </c>
      <c r="P173" s="141">
        <v>2506633</v>
      </c>
      <c r="Q173" s="30"/>
      <c r="R173" s="1" t="s">
        <v>501</v>
      </c>
      <c r="S173" s="19" t="s">
        <v>144</v>
      </c>
    </row>
    <row r="174" spans="1:19" ht="46.5" x14ac:dyDescent="0.35">
      <c r="A174" s="12" t="s">
        <v>492</v>
      </c>
      <c r="B174" s="12" t="s">
        <v>493</v>
      </c>
      <c r="C174" s="11" t="s">
        <v>1006</v>
      </c>
      <c r="D174" s="12" t="s">
        <v>494</v>
      </c>
      <c r="E174" s="12" t="s">
        <v>495</v>
      </c>
      <c r="F174" s="12" t="s">
        <v>496</v>
      </c>
      <c r="G174" s="13">
        <v>61000</v>
      </c>
      <c r="H174" s="13">
        <f t="shared" si="8"/>
        <v>101666.66666666667</v>
      </c>
      <c r="I174" s="85">
        <v>122000</v>
      </c>
      <c r="J174" s="13"/>
      <c r="K174" s="14">
        <v>45261</v>
      </c>
      <c r="L174" s="14">
        <v>45989</v>
      </c>
      <c r="M174" s="16" t="s">
        <v>137</v>
      </c>
      <c r="N174" s="15">
        <v>45778</v>
      </c>
      <c r="O174" s="16" t="s">
        <v>138</v>
      </c>
      <c r="P174" s="30">
        <v>2506633</v>
      </c>
      <c r="Q174" s="30"/>
      <c r="R174" s="1" t="s">
        <v>497</v>
      </c>
      <c r="S174" s="11" t="s">
        <v>144</v>
      </c>
    </row>
    <row r="175" spans="1:19" ht="46.5" x14ac:dyDescent="0.35">
      <c r="A175" s="12" t="s">
        <v>133</v>
      </c>
      <c r="B175" s="12" t="s">
        <v>1103</v>
      </c>
      <c r="C175" s="11" t="s">
        <v>1006</v>
      </c>
      <c r="D175" s="12" t="s">
        <v>134</v>
      </c>
      <c r="E175" s="12" t="s">
        <v>135</v>
      </c>
      <c r="F175" s="12" t="s">
        <v>136</v>
      </c>
      <c r="G175" s="13">
        <v>65000</v>
      </c>
      <c r="H175" s="13">
        <f t="shared" si="8"/>
        <v>108333.33333333334</v>
      </c>
      <c r="I175" s="85">
        <v>130000</v>
      </c>
      <c r="J175" s="13"/>
      <c r="K175" s="14">
        <v>45444</v>
      </c>
      <c r="L175" s="14">
        <v>46159</v>
      </c>
      <c r="M175" s="11" t="s">
        <v>18</v>
      </c>
      <c r="N175" s="15">
        <v>45901</v>
      </c>
      <c r="O175" s="11" t="s">
        <v>138</v>
      </c>
      <c r="P175" s="11">
        <v>8393062</v>
      </c>
      <c r="Q175" s="11" t="s">
        <v>1049</v>
      </c>
      <c r="R175" s="12" t="s">
        <v>16</v>
      </c>
      <c r="S175" s="11" t="s">
        <v>144</v>
      </c>
    </row>
    <row r="176" spans="1:19" ht="46.5" x14ac:dyDescent="0.35">
      <c r="A176" s="12" t="s">
        <v>487</v>
      </c>
      <c r="B176" s="12" t="s">
        <v>386</v>
      </c>
      <c r="C176" s="11" t="s">
        <v>1006</v>
      </c>
      <c r="D176" s="12" t="s">
        <v>488</v>
      </c>
      <c r="E176" s="12" t="s">
        <v>489</v>
      </c>
      <c r="F176" s="12" t="s">
        <v>490</v>
      </c>
      <c r="G176" s="13">
        <v>253000</v>
      </c>
      <c r="H176" s="13">
        <f t="shared" si="8"/>
        <v>421666.66666666669</v>
      </c>
      <c r="I176" s="85">
        <v>506000</v>
      </c>
      <c r="J176" s="13"/>
      <c r="K176" s="14">
        <v>45261</v>
      </c>
      <c r="L176" s="14">
        <v>45989</v>
      </c>
      <c r="M176" s="16"/>
      <c r="N176" s="15"/>
      <c r="O176" s="16" t="s">
        <v>138</v>
      </c>
      <c r="P176" s="11">
        <v>434724</v>
      </c>
      <c r="Q176" s="11"/>
      <c r="R176" s="1" t="s">
        <v>491</v>
      </c>
      <c r="S176" s="11" t="s">
        <v>144</v>
      </c>
    </row>
    <row r="177" spans="1:19" ht="49.5" customHeight="1" x14ac:dyDescent="0.35">
      <c r="A177" s="12" t="s">
        <v>482</v>
      </c>
      <c r="B177" s="12" t="s">
        <v>463</v>
      </c>
      <c r="C177" s="11" t="s">
        <v>1006</v>
      </c>
      <c r="D177" s="12" t="s">
        <v>483</v>
      </c>
      <c r="E177" s="12" t="s">
        <v>484</v>
      </c>
      <c r="F177" s="21" t="s">
        <v>485</v>
      </c>
      <c r="G177" s="13">
        <v>404000</v>
      </c>
      <c r="H177" s="13">
        <f t="shared" si="8"/>
        <v>673333.33333333337</v>
      </c>
      <c r="I177" s="85">
        <v>808000</v>
      </c>
      <c r="J177" s="13"/>
      <c r="K177" s="14">
        <v>45261</v>
      </c>
      <c r="L177" s="14">
        <v>45989</v>
      </c>
      <c r="M177" s="16"/>
      <c r="N177" s="15"/>
      <c r="O177" s="16" t="s">
        <v>138</v>
      </c>
      <c r="P177" s="30">
        <v>636445</v>
      </c>
      <c r="Q177" s="30"/>
      <c r="R177" s="1" t="s">
        <v>486</v>
      </c>
      <c r="S177" s="11" t="s">
        <v>144</v>
      </c>
    </row>
    <row r="178" spans="1:19" ht="31" x14ac:dyDescent="0.35">
      <c r="A178" s="12" t="s">
        <v>1004</v>
      </c>
      <c r="B178" s="12" t="s">
        <v>1005</v>
      </c>
      <c r="C178" s="11" t="s">
        <v>1006</v>
      </c>
      <c r="D178" s="12" t="s">
        <v>1007</v>
      </c>
      <c r="E178" s="12" t="s">
        <v>1008</v>
      </c>
      <c r="F178" s="12" t="s">
        <v>1009</v>
      </c>
      <c r="G178" s="13">
        <v>11450</v>
      </c>
      <c r="H178" s="13">
        <f t="shared" si="8"/>
        <v>19083.333333333336</v>
      </c>
      <c r="I178" s="85">
        <v>22900</v>
      </c>
      <c r="J178" s="13"/>
      <c r="K178" s="14">
        <v>45870</v>
      </c>
      <c r="L178" s="14">
        <v>46599</v>
      </c>
      <c r="M178" s="11" t="s">
        <v>18</v>
      </c>
      <c r="N178" s="15">
        <v>46419</v>
      </c>
      <c r="O178" s="11" t="s">
        <v>49</v>
      </c>
      <c r="P178" s="11">
        <v>2764920</v>
      </c>
      <c r="Q178" s="11" t="s">
        <v>1049</v>
      </c>
      <c r="R178" s="12" t="s">
        <v>1010</v>
      </c>
      <c r="S178" s="11" t="s">
        <v>144</v>
      </c>
    </row>
    <row r="179" spans="1:19" ht="46.5" x14ac:dyDescent="0.35">
      <c r="A179" s="12" t="s">
        <v>943</v>
      </c>
      <c r="B179" s="12" t="s">
        <v>944</v>
      </c>
      <c r="C179" s="11" t="s">
        <v>860</v>
      </c>
      <c r="D179" s="12" t="s">
        <v>945</v>
      </c>
      <c r="E179" s="12" t="s">
        <v>946</v>
      </c>
      <c r="F179" s="12" t="s">
        <v>947</v>
      </c>
      <c r="G179" s="13"/>
      <c r="H179" s="13">
        <f t="shared" si="8"/>
        <v>5846</v>
      </c>
      <c r="I179" s="85">
        <v>7015.2</v>
      </c>
      <c r="J179" s="13"/>
      <c r="K179" s="14">
        <v>45832</v>
      </c>
      <c r="L179" s="14">
        <v>45862</v>
      </c>
      <c r="M179" s="11"/>
      <c r="N179" s="15"/>
      <c r="O179" s="11" t="s">
        <v>316</v>
      </c>
      <c r="P179" s="30">
        <v>3359561</v>
      </c>
      <c r="Q179" s="30" t="s">
        <v>1049</v>
      </c>
      <c r="R179" s="12"/>
      <c r="S179" s="11" t="s">
        <v>144</v>
      </c>
    </row>
    <row r="180" spans="1:19" ht="31" x14ac:dyDescent="0.35">
      <c r="A180" s="12" t="s">
        <v>923</v>
      </c>
      <c r="B180" s="12" t="s">
        <v>924</v>
      </c>
      <c r="C180" s="11" t="s">
        <v>901</v>
      </c>
      <c r="D180" s="12" t="s">
        <v>925</v>
      </c>
      <c r="E180" s="12" t="s">
        <v>926</v>
      </c>
      <c r="F180" s="12" t="s">
        <v>927</v>
      </c>
      <c r="G180" s="13"/>
      <c r="H180" s="13">
        <f t="shared" si="8"/>
        <v>14166.666666666668</v>
      </c>
      <c r="I180" s="85">
        <v>17000</v>
      </c>
      <c r="J180" s="13">
        <v>3400</v>
      </c>
      <c r="K180" s="14">
        <v>45748</v>
      </c>
      <c r="L180" s="14">
        <v>45869</v>
      </c>
      <c r="M180" s="11"/>
      <c r="N180" s="15"/>
      <c r="O180" s="11" t="s">
        <v>159</v>
      </c>
      <c r="P180" s="11">
        <v>8038161</v>
      </c>
      <c r="Q180" s="11" t="s">
        <v>1049</v>
      </c>
      <c r="R180" s="12"/>
      <c r="S180" s="11" t="s">
        <v>56</v>
      </c>
    </row>
    <row r="181" spans="1:19" ht="46.5" x14ac:dyDescent="0.35">
      <c r="A181" s="37" t="s">
        <v>816</v>
      </c>
      <c r="B181" s="37" t="s">
        <v>817</v>
      </c>
      <c r="C181" s="31" t="s">
        <v>782</v>
      </c>
      <c r="D181" s="37" t="s">
        <v>818</v>
      </c>
      <c r="E181" s="189" t="s">
        <v>819</v>
      </c>
      <c r="F181" s="37" t="s">
        <v>820</v>
      </c>
      <c r="G181" s="49" t="s">
        <v>55</v>
      </c>
      <c r="H181" s="49">
        <f t="shared" si="8"/>
        <v>20681.599999999999</v>
      </c>
      <c r="I181" s="109">
        <v>24817.919999999998</v>
      </c>
      <c r="J181" s="49"/>
      <c r="K181" s="137">
        <v>45748</v>
      </c>
      <c r="L181" s="137">
        <v>46112</v>
      </c>
      <c r="M181" s="31" t="s">
        <v>18</v>
      </c>
      <c r="N181" s="51" t="s">
        <v>16</v>
      </c>
      <c r="O181" s="81" t="s">
        <v>316</v>
      </c>
      <c r="P181" s="31">
        <v>3918496</v>
      </c>
      <c r="Q181" s="31" t="s">
        <v>1049</v>
      </c>
      <c r="R181" s="37"/>
      <c r="S181" s="31" t="s">
        <v>144</v>
      </c>
    </row>
    <row r="182" spans="1:19" ht="46.5" x14ac:dyDescent="0.35">
      <c r="A182" s="12" t="s">
        <v>821</v>
      </c>
      <c r="B182" s="12" t="s">
        <v>822</v>
      </c>
      <c r="C182" s="11" t="s">
        <v>782</v>
      </c>
      <c r="D182" s="12" t="s">
        <v>823</v>
      </c>
      <c r="E182" s="33" t="s">
        <v>824</v>
      </c>
      <c r="F182" s="12" t="s">
        <v>825</v>
      </c>
      <c r="G182" s="13" t="s">
        <v>55</v>
      </c>
      <c r="H182" s="13">
        <f t="shared" si="8"/>
        <v>5460</v>
      </c>
      <c r="I182" s="85">
        <v>6552</v>
      </c>
      <c r="J182" s="13"/>
      <c r="K182" s="65">
        <v>45748</v>
      </c>
      <c r="L182" s="65">
        <v>46112</v>
      </c>
      <c r="M182" s="11" t="s">
        <v>18</v>
      </c>
      <c r="N182" s="15" t="s">
        <v>16</v>
      </c>
      <c r="O182" s="61" t="s">
        <v>316</v>
      </c>
      <c r="P182" s="11" t="s">
        <v>95</v>
      </c>
      <c r="Q182" s="11" t="s">
        <v>1049</v>
      </c>
      <c r="R182" s="12"/>
      <c r="S182" s="11" t="s">
        <v>144</v>
      </c>
    </row>
    <row r="183" spans="1:19" ht="46.5" x14ac:dyDescent="0.35">
      <c r="A183" s="12" t="s">
        <v>961</v>
      </c>
      <c r="B183" s="12" t="s">
        <v>57</v>
      </c>
      <c r="C183" s="11" t="s">
        <v>782</v>
      </c>
      <c r="D183" s="60" t="s">
        <v>57</v>
      </c>
      <c r="E183" s="12" t="s">
        <v>826</v>
      </c>
      <c r="F183" s="12" t="s">
        <v>827</v>
      </c>
      <c r="G183" s="13" t="s">
        <v>55</v>
      </c>
      <c r="H183" s="13">
        <f t="shared" si="8"/>
        <v>6325.4416666666666</v>
      </c>
      <c r="I183" s="85">
        <v>7590.53</v>
      </c>
      <c r="J183" s="13"/>
      <c r="K183" s="65">
        <v>45748</v>
      </c>
      <c r="L183" s="65">
        <v>46112</v>
      </c>
      <c r="M183" s="11" t="s">
        <v>18</v>
      </c>
      <c r="N183" s="15" t="s">
        <v>16</v>
      </c>
      <c r="O183" s="61" t="s">
        <v>316</v>
      </c>
      <c r="P183" s="11">
        <v>4657875</v>
      </c>
      <c r="Q183" s="11" t="s">
        <v>1049</v>
      </c>
      <c r="R183" s="12"/>
      <c r="S183" s="11" t="s">
        <v>144</v>
      </c>
    </row>
    <row r="184" spans="1:19" ht="46.5" x14ac:dyDescent="0.35">
      <c r="A184" s="12" t="s">
        <v>828</v>
      </c>
      <c r="B184" s="60" t="s">
        <v>829</v>
      </c>
      <c r="C184" s="11" t="s">
        <v>782</v>
      </c>
      <c r="D184" s="60" t="s">
        <v>830</v>
      </c>
      <c r="E184" s="12" t="s">
        <v>831</v>
      </c>
      <c r="F184" s="60" t="s">
        <v>832</v>
      </c>
      <c r="G184" s="13" t="s">
        <v>55</v>
      </c>
      <c r="H184" s="13">
        <f t="shared" si="8"/>
        <v>5666.666666666667</v>
      </c>
      <c r="I184" s="85">
        <v>6800</v>
      </c>
      <c r="J184" s="13"/>
      <c r="K184" s="65">
        <v>45748</v>
      </c>
      <c r="L184" s="65">
        <v>47208</v>
      </c>
      <c r="M184" s="11" t="s">
        <v>18</v>
      </c>
      <c r="N184" s="15" t="s">
        <v>16</v>
      </c>
      <c r="O184" s="61" t="s">
        <v>316</v>
      </c>
      <c r="P184" s="77">
        <v>2174882</v>
      </c>
      <c r="Q184" s="77" t="s">
        <v>1049</v>
      </c>
      <c r="R184" s="12"/>
      <c r="S184" s="61" t="s">
        <v>144</v>
      </c>
    </row>
    <row r="185" spans="1:19" ht="46.5" x14ac:dyDescent="0.35">
      <c r="A185" s="43" t="s">
        <v>770</v>
      </c>
      <c r="B185" s="203" t="s">
        <v>766</v>
      </c>
      <c r="C185" s="124" t="s">
        <v>476</v>
      </c>
      <c r="D185" s="43" t="s">
        <v>767</v>
      </c>
      <c r="E185" s="43" t="s">
        <v>768</v>
      </c>
      <c r="F185" s="43" t="s">
        <v>771</v>
      </c>
      <c r="H185" s="83">
        <f t="shared" si="8"/>
        <v>2202121.666666667</v>
      </c>
      <c r="I185" s="113">
        <v>2642546</v>
      </c>
      <c r="K185" s="54" t="s">
        <v>752</v>
      </c>
      <c r="L185" s="195" t="s">
        <v>769</v>
      </c>
      <c r="O185" s="10" t="s">
        <v>551</v>
      </c>
      <c r="P185" s="10">
        <v>15683338</v>
      </c>
      <c r="Q185" s="10" t="s">
        <v>1049</v>
      </c>
      <c r="R185" s="43" t="s">
        <v>750</v>
      </c>
      <c r="S185" s="124" t="s">
        <v>144</v>
      </c>
    </row>
    <row r="186" spans="1:19" ht="46.5" x14ac:dyDescent="0.35">
      <c r="A186" s="43" t="s">
        <v>795</v>
      </c>
      <c r="B186" s="203" t="s">
        <v>796</v>
      </c>
      <c r="C186" s="124" t="s">
        <v>476</v>
      </c>
      <c r="D186" s="43" t="s">
        <v>797</v>
      </c>
      <c r="E186" s="43" t="s">
        <v>798</v>
      </c>
      <c r="F186" s="43" t="s">
        <v>139</v>
      </c>
      <c r="H186" s="49">
        <f t="shared" si="8"/>
        <v>8206.25</v>
      </c>
      <c r="I186" s="113">
        <v>9847.5</v>
      </c>
      <c r="K186" s="54">
        <v>45698</v>
      </c>
      <c r="L186" s="195">
        <v>45930</v>
      </c>
      <c r="O186" s="124" t="s">
        <v>316</v>
      </c>
      <c r="P186" s="198">
        <v>12345553</v>
      </c>
      <c r="Q186" s="198" t="s">
        <v>1049</v>
      </c>
      <c r="S186" s="10" t="s">
        <v>144</v>
      </c>
    </row>
    <row r="187" spans="1:19" ht="46.5" x14ac:dyDescent="0.35">
      <c r="A187" s="12" t="s">
        <v>929</v>
      </c>
      <c r="B187" s="33" t="s">
        <v>930</v>
      </c>
      <c r="C187" s="11" t="s">
        <v>476</v>
      </c>
      <c r="D187" s="12" t="s">
        <v>931</v>
      </c>
      <c r="E187" s="12" t="s">
        <v>932</v>
      </c>
      <c r="F187" s="12" t="s">
        <v>933</v>
      </c>
      <c r="G187" s="13"/>
      <c r="H187" s="13">
        <f t="shared" si="8"/>
        <v>22954.166666666668</v>
      </c>
      <c r="I187" s="85">
        <v>27545</v>
      </c>
      <c r="J187" s="13"/>
      <c r="K187" s="14">
        <v>45784</v>
      </c>
      <c r="L187" s="25">
        <v>45861</v>
      </c>
      <c r="M187" s="11"/>
      <c r="N187" s="15"/>
      <c r="O187" s="11" t="s">
        <v>159</v>
      </c>
      <c r="P187" s="30">
        <v>9656370</v>
      </c>
      <c r="Q187" s="30" t="s">
        <v>1049</v>
      </c>
      <c r="R187" s="12"/>
      <c r="S187" s="11" t="s">
        <v>144</v>
      </c>
    </row>
    <row r="188" spans="1:19" ht="62" x14ac:dyDescent="0.35">
      <c r="A188" s="43" t="s">
        <v>964</v>
      </c>
      <c r="B188" s="43" t="s">
        <v>965</v>
      </c>
      <c r="C188" s="10" t="s">
        <v>476</v>
      </c>
      <c r="D188" s="43" t="s">
        <v>966</v>
      </c>
      <c r="E188" s="43" t="s">
        <v>967</v>
      </c>
      <c r="F188" s="43" t="s">
        <v>968</v>
      </c>
      <c r="H188" s="191">
        <f t="shared" si="8"/>
        <v>172500</v>
      </c>
      <c r="I188" s="113">
        <v>207000</v>
      </c>
      <c r="K188" s="54">
        <v>45845</v>
      </c>
      <c r="L188" s="54">
        <v>45991</v>
      </c>
      <c r="O188" s="10" t="s">
        <v>316</v>
      </c>
      <c r="P188" s="10">
        <v>2204085</v>
      </c>
      <c r="S188" s="10" t="s">
        <v>144</v>
      </c>
    </row>
    <row r="189" spans="1:19" ht="46.5" x14ac:dyDescent="0.35">
      <c r="A189" s="100" t="s">
        <v>1096</v>
      </c>
      <c r="B189" s="33" t="s">
        <v>1074</v>
      </c>
      <c r="C189" s="11" t="s">
        <v>476</v>
      </c>
      <c r="D189" s="12" t="s">
        <v>1077</v>
      </c>
      <c r="E189" s="12" t="s">
        <v>1078</v>
      </c>
      <c r="F189" s="12" t="s">
        <v>1087</v>
      </c>
      <c r="G189" s="13"/>
      <c r="H189" s="13">
        <v>9950</v>
      </c>
      <c r="I189" s="99">
        <v>11940</v>
      </c>
      <c r="J189" s="13"/>
      <c r="K189" s="14">
        <v>45855</v>
      </c>
      <c r="L189" s="25">
        <v>46112</v>
      </c>
      <c r="M189" s="11"/>
      <c r="N189" s="15"/>
      <c r="O189" s="11" t="s">
        <v>316</v>
      </c>
      <c r="P189" s="96" t="s">
        <v>1088</v>
      </c>
      <c r="Q189" s="11" t="s">
        <v>1049</v>
      </c>
      <c r="R189" s="12" t="s">
        <v>1084</v>
      </c>
      <c r="S189" s="11" t="s">
        <v>56</v>
      </c>
    </row>
    <row r="190" spans="1:19" ht="46.5" x14ac:dyDescent="0.35">
      <c r="A190" s="100" t="s">
        <v>1095</v>
      </c>
      <c r="B190" s="33" t="s">
        <v>1075</v>
      </c>
      <c r="C190" s="11" t="s">
        <v>476</v>
      </c>
      <c r="D190" s="12" t="s">
        <v>1077</v>
      </c>
      <c r="E190" s="12" t="s">
        <v>1079</v>
      </c>
      <c r="F190" s="12" t="s">
        <v>1085</v>
      </c>
      <c r="G190" s="13"/>
      <c r="H190" s="13">
        <v>9950</v>
      </c>
      <c r="I190" s="99">
        <v>11940</v>
      </c>
      <c r="J190" s="13"/>
      <c r="K190" s="14">
        <v>45870</v>
      </c>
      <c r="L190" s="25">
        <v>46112</v>
      </c>
      <c r="M190" s="11"/>
      <c r="N190" s="15"/>
      <c r="O190" s="11" t="s">
        <v>316</v>
      </c>
      <c r="P190" s="96" t="s">
        <v>1086</v>
      </c>
      <c r="Q190" s="11" t="s">
        <v>1049</v>
      </c>
      <c r="R190" s="12" t="s">
        <v>1084</v>
      </c>
      <c r="S190" s="11" t="s">
        <v>56</v>
      </c>
    </row>
    <row r="191" spans="1:19" ht="46.5" x14ac:dyDescent="0.35">
      <c r="A191" s="12" t="s">
        <v>1097</v>
      </c>
      <c r="B191" s="33" t="s">
        <v>1076</v>
      </c>
      <c r="C191" s="11" t="s">
        <v>476</v>
      </c>
      <c r="D191" s="12" t="s">
        <v>1082</v>
      </c>
      <c r="E191" s="12" t="s">
        <v>1080</v>
      </c>
      <c r="F191" s="12" t="s">
        <v>1081</v>
      </c>
      <c r="G191" s="13"/>
      <c r="H191" s="13">
        <v>9950</v>
      </c>
      <c r="I191" s="99">
        <v>11940</v>
      </c>
      <c r="J191" s="13"/>
      <c r="K191" s="14">
        <v>45901</v>
      </c>
      <c r="L191" s="25">
        <v>46112</v>
      </c>
      <c r="M191" s="11"/>
      <c r="N191" s="15"/>
      <c r="O191" s="11" t="s">
        <v>316</v>
      </c>
      <c r="P191" s="96" t="s">
        <v>1083</v>
      </c>
      <c r="Q191" s="11" t="s">
        <v>1049</v>
      </c>
      <c r="R191" s="12" t="s">
        <v>1084</v>
      </c>
      <c r="S191" s="11" t="s">
        <v>56</v>
      </c>
    </row>
    <row r="192" spans="1:19" ht="58" x14ac:dyDescent="0.35">
      <c r="A192" s="122" t="s">
        <v>722</v>
      </c>
      <c r="B192" s="122" t="s">
        <v>723</v>
      </c>
      <c r="C192" s="122" t="s">
        <v>724</v>
      </c>
      <c r="D192" s="121" t="s">
        <v>725</v>
      </c>
      <c r="E192" s="122" t="s">
        <v>726</v>
      </c>
      <c r="F192" s="122" t="s">
        <v>727</v>
      </c>
      <c r="H192" s="83">
        <f>I192/1.2</f>
        <v>16744.500000000004</v>
      </c>
      <c r="I192" s="192">
        <v>20093.400000000001</v>
      </c>
      <c r="K192" s="54">
        <v>45778</v>
      </c>
      <c r="L192" s="54">
        <v>46873</v>
      </c>
      <c r="M192" s="10" t="s">
        <v>16</v>
      </c>
      <c r="O192" s="10" t="s">
        <v>728</v>
      </c>
      <c r="P192" s="199">
        <v>1785381</v>
      </c>
      <c r="Q192" s="199"/>
      <c r="R192" s="43" t="s">
        <v>729</v>
      </c>
      <c r="S192" s="10" t="s">
        <v>144</v>
      </c>
    </row>
    <row r="193" spans="1:19" ht="31" x14ac:dyDescent="0.35">
      <c r="A193" s="43" t="s">
        <v>1068</v>
      </c>
      <c r="B193" s="43" t="s">
        <v>1065</v>
      </c>
      <c r="C193" s="10" t="s">
        <v>724</v>
      </c>
      <c r="D193" s="43" t="s">
        <v>1066</v>
      </c>
      <c r="E193" s="43" t="s">
        <v>1069</v>
      </c>
      <c r="F193" s="43" t="s">
        <v>1067</v>
      </c>
      <c r="G193" s="53">
        <v>4100</v>
      </c>
      <c r="H193" s="49">
        <v>4100</v>
      </c>
      <c r="I193" s="113">
        <f>H193*1.2</f>
        <v>4920</v>
      </c>
      <c r="K193" s="54">
        <v>45920</v>
      </c>
      <c r="L193" s="54">
        <v>46284</v>
      </c>
      <c r="O193" s="10" t="s">
        <v>316</v>
      </c>
      <c r="P193" s="196">
        <v>2790771</v>
      </c>
      <c r="Q193" s="10" t="s">
        <v>1049</v>
      </c>
      <c r="S193" s="10" t="s">
        <v>144</v>
      </c>
    </row>
    <row r="194" spans="1:19" ht="31" x14ac:dyDescent="0.35">
      <c r="A194" s="12" t="s">
        <v>885</v>
      </c>
      <c r="B194" s="12" t="s">
        <v>889</v>
      </c>
      <c r="C194" s="11" t="s">
        <v>887</v>
      </c>
      <c r="D194" s="12" t="s">
        <v>886</v>
      </c>
      <c r="E194" s="127" t="s">
        <v>888</v>
      </c>
      <c r="F194" s="12" t="s">
        <v>890</v>
      </c>
      <c r="G194" s="13"/>
      <c r="H194" s="13">
        <f>I194/1.2</f>
        <v>21858</v>
      </c>
      <c r="I194" s="85">
        <v>26229.599999999999</v>
      </c>
      <c r="J194" s="13"/>
      <c r="K194" s="65">
        <v>45473</v>
      </c>
      <c r="L194" s="65">
        <v>46203</v>
      </c>
      <c r="M194" s="11"/>
      <c r="N194" s="15"/>
      <c r="O194" s="61" t="s">
        <v>316</v>
      </c>
      <c r="P194" s="11">
        <v>178738</v>
      </c>
      <c r="Q194" s="11" t="s">
        <v>1049</v>
      </c>
      <c r="R194" s="12"/>
      <c r="S194" s="61" t="s">
        <v>144</v>
      </c>
    </row>
    <row r="195" spans="1:19" ht="31" x14ac:dyDescent="0.35">
      <c r="A195" s="43" t="s">
        <v>885</v>
      </c>
      <c r="B195" s="43" t="s">
        <v>985</v>
      </c>
      <c r="C195" s="10" t="s">
        <v>887</v>
      </c>
      <c r="D195" s="43" t="s">
        <v>986</v>
      </c>
      <c r="E195" s="43" t="s">
        <v>987</v>
      </c>
      <c r="F195" s="43" t="s">
        <v>988</v>
      </c>
      <c r="H195" s="83">
        <f>I195/1.2</f>
        <v>33995</v>
      </c>
      <c r="I195" s="113">
        <v>40794</v>
      </c>
      <c r="K195" s="54">
        <v>45839</v>
      </c>
      <c r="L195" s="54">
        <v>45867</v>
      </c>
      <c r="O195" s="10" t="s">
        <v>49</v>
      </c>
      <c r="P195" s="10">
        <v>642270</v>
      </c>
      <c r="Q195" s="10" t="s">
        <v>1049</v>
      </c>
      <c r="R195" s="43" t="s">
        <v>750</v>
      </c>
      <c r="S195" s="10" t="s">
        <v>144</v>
      </c>
    </row>
    <row r="196" spans="1:19" ht="62" x14ac:dyDescent="0.35">
      <c r="A196" s="43" t="s">
        <v>1011</v>
      </c>
      <c r="B196" s="43" t="s">
        <v>1012</v>
      </c>
      <c r="C196" s="10" t="s">
        <v>1013</v>
      </c>
      <c r="D196" s="43" t="s">
        <v>1014</v>
      </c>
      <c r="E196" s="43" t="s">
        <v>987</v>
      </c>
      <c r="F196" s="43" t="s">
        <v>1015</v>
      </c>
      <c r="G196" s="53">
        <v>40794</v>
      </c>
      <c r="H196" s="49">
        <f>I196/1.2</f>
        <v>33995</v>
      </c>
      <c r="I196" s="113">
        <v>40794</v>
      </c>
      <c r="K196" s="54">
        <v>45681</v>
      </c>
      <c r="L196" s="54">
        <v>45868</v>
      </c>
      <c r="O196" s="10" t="s">
        <v>49</v>
      </c>
      <c r="P196" s="10">
        <v>642270</v>
      </c>
      <c r="Q196" s="10" t="s">
        <v>1049</v>
      </c>
      <c r="R196" s="43" t="s">
        <v>1016</v>
      </c>
      <c r="S196" s="10" t="s">
        <v>144</v>
      </c>
    </row>
    <row r="197" spans="1:19" ht="31" x14ac:dyDescent="0.35">
      <c r="A197" s="12" t="s">
        <v>1109</v>
      </c>
      <c r="B197" s="12" t="s">
        <v>1110</v>
      </c>
      <c r="C197" s="11" t="s">
        <v>608</v>
      </c>
      <c r="D197" s="12" t="s">
        <v>1111</v>
      </c>
      <c r="E197" s="12" t="s">
        <v>1112</v>
      </c>
      <c r="F197" s="12" t="s">
        <v>1113</v>
      </c>
      <c r="G197" s="13">
        <v>86400</v>
      </c>
      <c r="H197" s="13">
        <v>144000</v>
      </c>
      <c r="I197" s="85">
        <v>172800</v>
      </c>
      <c r="J197" s="13"/>
      <c r="K197" s="14">
        <v>45355</v>
      </c>
      <c r="L197" s="14">
        <v>46112</v>
      </c>
      <c r="M197" s="11"/>
      <c r="N197" s="15"/>
      <c r="O197" s="11" t="s">
        <v>316</v>
      </c>
      <c r="P197" s="176">
        <v>5020374</v>
      </c>
      <c r="Q197" s="11" t="s">
        <v>1049</v>
      </c>
      <c r="R197" s="12"/>
      <c r="S197" s="11" t="s">
        <v>144</v>
      </c>
    </row>
    <row r="198" spans="1:19" ht="108.5" x14ac:dyDescent="0.35">
      <c r="A198" s="43" t="s">
        <v>525</v>
      </c>
      <c r="B198" s="43" t="s">
        <v>526</v>
      </c>
      <c r="C198" s="91" t="s">
        <v>628</v>
      </c>
      <c r="D198" s="43" t="s">
        <v>527</v>
      </c>
      <c r="H198" s="53">
        <f>I198/1.2</f>
        <v>0</v>
      </c>
      <c r="K198" s="54">
        <v>45717</v>
      </c>
      <c r="L198" s="54">
        <v>46022</v>
      </c>
      <c r="O198" s="10" t="s">
        <v>667</v>
      </c>
      <c r="P198" s="141"/>
      <c r="Q198" s="141"/>
      <c r="S198" s="10" t="s">
        <v>474</v>
      </c>
    </row>
    <row r="199" spans="1:19" ht="62" x14ac:dyDescent="0.35">
      <c r="A199" s="122" t="s">
        <v>737</v>
      </c>
      <c r="B199" s="43" t="s">
        <v>738</v>
      </c>
      <c r="C199" s="125" t="s">
        <v>628</v>
      </c>
      <c r="D199" s="43" t="s">
        <v>739</v>
      </c>
      <c r="H199" s="53">
        <f>I199/1.2</f>
        <v>0</v>
      </c>
      <c r="K199" s="54">
        <v>45628</v>
      </c>
      <c r="L199" s="54">
        <v>46295</v>
      </c>
      <c r="O199" s="10" t="s">
        <v>49</v>
      </c>
      <c r="R199" s="143" t="s">
        <v>741</v>
      </c>
      <c r="S199" s="10" t="s">
        <v>474</v>
      </c>
    </row>
    <row r="200" spans="1:19" ht="62" x14ac:dyDescent="0.35">
      <c r="A200" s="62" t="s">
        <v>742</v>
      </c>
      <c r="B200" s="12" t="s">
        <v>743</v>
      </c>
      <c r="C200" s="188" t="s">
        <v>628</v>
      </c>
      <c r="D200" s="12" t="s">
        <v>739</v>
      </c>
      <c r="E200" s="12"/>
      <c r="F200" s="12"/>
      <c r="G200" s="13"/>
      <c r="H200" s="13">
        <f>I200/1.2</f>
        <v>0</v>
      </c>
      <c r="I200" s="85"/>
      <c r="J200" s="13"/>
      <c r="K200" s="14">
        <v>45628</v>
      </c>
      <c r="L200" s="14">
        <v>46295</v>
      </c>
      <c r="M200" s="11"/>
      <c r="N200" s="15"/>
      <c r="O200" s="11" t="s">
        <v>49</v>
      </c>
      <c r="P200" s="11"/>
      <c r="Q200" s="11"/>
      <c r="R200" s="12" t="s">
        <v>740</v>
      </c>
      <c r="S200" s="11" t="s">
        <v>474</v>
      </c>
    </row>
    <row r="201" spans="1:19" ht="72.5" x14ac:dyDescent="0.35">
      <c r="A201" s="121" t="s">
        <v>903</v>
      </c>
      <c r="B201" s="121" t="s">
        <v>904</v>
      </c>
      <c r="C201" s="124" t="s">
        <v>628</v>
      </c>
      <c r="D201" s="121" t="s">
        <v>905</v>
      </c>
      <c r="H201" s="53">
        <f>I201/1.2</f>
        <v>20000</v>
      </c>
      <c r="I201" s="175">
        <v>24000</v>
      </c>
      <c r="K201" s="136">
        <v>45905</v>
      </c>
      <c r="L201" s="136">
        <v>45982</v>
      </c>
      <c r="O201" s="124" t="s">
        <v>481</v>
      </c>
      <c r="R201" s="121" t="s">
        <v>906</v>
      </c>
      <c r="S201" s="124" t="s">
        <v>902</v>
      </c>
    </row>
    <row r="202" spans="1:19" ht="58" x14ac:dyDescent="0.35">
      <c r="A202" s="121" t="s">
        <v>907</v>
      </c>
      <c r="B202" s="121" t="s">
        <v>908</v>
      </c>
      <c r="C202" s="124" t="s">
        <v>628</v>
      </c>
      <c r="D202" s="121" t="s">
        <v>909</v>
      </c>
      <c r="K202" s="136">
        <v>45824</v>
      </c>
      <c r="L202" s="136">
        <v>45884</v>
      </c>
      <c r="O202" s="124" t="s">
        <v>49</v>
      </c>
      <c r="R202" s="122" t="s">
        <v>910</v>
      </c>
      <c r="S202" s="124" t="s">
        <v>902</v>
      </c>
    </row>
    <row r="203" spans="1:19" ht="72.5" x14ac:dyDescent="0.35">
      <c r="A203" s="121" t="s">
        <v>911</v>
      </c>
      <c r="B203" s="121" t="s">
        <v>912</v>
      </c>
      <c r="C203" s="124" t="s">
        <v>628</v>
      </c>
      <c r="D203" s="121" t="s">
        <v>913</v>
      </c>
      <c r="K203" s="136">
        <v>45824</v>
      </c>
      <c r="L203" s="136">
        <v>46554</v>
      </c>
      <c r="O203" s="124" t="s">
        <v>49</v>
      </c>
      <c r="R203" s="121" t="s">
        <v>914</v>
      </c>
      <c r="S203" s="124" t="s">
        <v>902</v>
      </c>
    </row>
    <row r="204" spans="1:19" ht="139.5" x14ac:dyDescent="0.35">
      <c r="A204" s="43" t="s">
        <v>869</v>
      </c>
      <c r="B204" s="43" t="s">
        <v>870</v>
      </c>
      <c r="C204" s="10" t="s">
        <v>860</v>
      </c>
      <c r="D204" s="43" t="s">
        <v>871</v>
      </c>
      <c r="H204" s="53">
        <f>I204/1.2</f>
        <v>0</v>
      </c>
      <c r="K204" s="54">
        <v>45839</v>
      </c>
      <c r="L204" s="54">
        <v>46934</v>
      </c>
      <c r="O204" s="124" t="s">
        <v>481</v>
      </c>
      <c r="R204" s="43" t="s">
        <v>872</v>
      </c>
      <c r="S204" s="124" t="s">
        <v>474</v>
      </c>
    </row>
    <row r="205" spans="1:19" ht="93" x14ac:dyDescent="0.35">
      <c r="A205" s="174" t="s">
        <v>1043</v>
      </c>
      <c r="B205" s="43" t="s">
        <v>1044</v>
      </c>
      <c r="C205" s="10" t="s">
        <v>860</v>
      </c>
      <c r="D205" s="43" t="s">
        <v>1045</v>
      </c>
      <c r="K205" s="54">
        <v>45972</v>
      </c>
      <c r="L205" s="54">
        <v>46168</v>
      </c>
      <c r="O205" s="10" t="s">
        <v>34</v>
      </c>
      <c r="S205" s="10" t="s">
        <v>474</v>
      </c>
    </row>
    <row r="206" spans="1:19" ht="93" x14ac:dyDescent="0.35">
      <c r="A206" s="43" t="s">
        <v>1114</v>
      </c>
      <c r="B206" s="43" t="s">
        <v>1115</v>
      </c>
      <c r="C206" s="10" t="s">
        <v>860</v>
      </c>
      <c r="D206" s="43" t="s">
        <v>1116</v>
      </c>
      <c r="K206" s="54">
        <v>46041</v>
      </c>
      <c r="L206" s="54">
        <v>46178</v>
      </c>
      <c r="O206" s="10" t="s">
        <v>481</v>
      </c>
      <c r="S206" s="10" t="s">
        <v>474</v>
      </c>
    </row>
  </sheetData>
  <sheetProtection selectLockedCells="1" selectUnlockedCells="1"/>
  <autoFilter ref="A1:ZT206" xr:uid="{5E57A344-5EC7-4DE8-881E-E0CCE1231174}">
    <sortState xmlns:xlrd2="http://schemas.microsoft.com/office/spreadsheetml/2017/richdata2" ref="A2:S174">
      <sortCondition ref="C1:C174"/>
    </sortState>
  </autoFilter>
  <sortState xmlns:xlrd2="http://schemas.microsoft.com/office/spreadsheetml/2017/richdata2" ref="A2:S206">
    <sortCondition ref="S1:S206"/>
  </sortState>
  <phoneticPr fontId="14" type="noConversion"/>
  <dataValidations count="1">
    <dataValidation type="list" allowBlank="1" showInputMessage="1" showErrorMessage="1" sqref="Q2:Q222" xr:uid="{54494BCB-BD8A-493E-A8B4-BEC500759944}">
      <formula1>"SME,VCSE"</formula1>
    </dataValidation>
  </dataValidations>
  <hyperlinks>
    <hyperlink ref="R45" r:id="rId1" xr:uid="{2F04291E-2B58-491F-96D5-25D07B17C83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065066-bf1a-4a22-b0b9-f4c879395839">
      <Terms xmlns="http://schemas.microsoft.com/office/infopath/2007/PartnerControls"/>
    </lcf76f155ced4ddcb4097134ff3c332f>
    <TaxCatchAll xmlns="eabe2413-3d58-4aab-aa6f-8b1b2f874627" xsi:nil="true"/>
    <SharedWithUsers xmlns="eabe2413-3d58-4aab-aa6f-8b1b2f874627">
      <UserInfo>
        <DisplayName>James.Eteson</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591A1739321F4799E81618745752E3" ma:contentTypeVersion="17" ma:contentTypeDescription="Create a new document." ma:contentTypeScope="" ma:versionID="7f63ebbce6bcd8f5ea9dcea14ea7e8b8">
  <xsd:schema xmlns:xsd="http://www.w3.org/2001/XMLSchema" xmlns:xs="http://www.w3.org/2001/XMLSchema" xmlns:p="http://schemas.microsoft.com/office/2006/metadata/properties" xmlns:ns1="http://schemas.microsoft.com/sharepoint/v3" xmlns:ns2="e4065066-bf1a-4a22-b0b9-f4c879395839" xmlns:ns3="eabe2413-3d58-4aab-aa6f-8b1b2f874627" targetNamespace="http://schemas.microsoft.com/office/2006/metadata/properties" ma:root="true" ma:fieldsID="1470bb04d94a35c05267aa6334c420f4" ns1:_="" ns2:_="" ns3:_="">
    <xsd:import namespace="http://schemas.microsoft.com/sharepoint/v3"/>
    <xsd:import namespace="e4065066-bf1a-4a22-b0b9-f4c879395839"/>
    <xsd:import namespace="eabe2413-3d58-4aab-aa6f-8b1b2f87462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65066-bf1a-4a22-b0b9-f4c87939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e2413-3d58-4aab-aa6f-8b1b2f8746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a50442-ae54-491e-813e-895427549238}" ma:internalName="TaxCatchAll" ma:showField="CatchAllData" ma:web="eabe2413-3d58-4aab-aa6f-8b1b2f87462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25FA54-2B03-4F9F-B96B-9DDFDFDF6255}">
  <ds:schemaRefs>
    <ds:schemaRef ds:uri="eabe2413-3d58-4aab-aa6f-8b1b2f874627"/>
    <ds:schemaRef ds:uri="http://schemas.microsoft.com/office/2006/documentManagement/types"/>
    <ds:schemaRef ds:uri="http://schemas.microsoft.com/sharepoint/v3"/>
    <ds:schemaRef ds:uri="http://purl.org/dc/elements/1.1/"/>
    <ds:schemaRef ds:uri="e4065066-bf1a-4a22-b0b9-f4c879395839"/>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AA5CBD8-0195-4D0A-83CB-1ED0B322416D}">
  <ds:schemaRefs>
    <ds:schemaRef ds:uri="http://schemas.microsoft.com/sharepoint/v3/contenttype/forms"/>
  </ds:schemaRefs>
</ds:datastoreItem>
</file>

<file path=customXml/itemProps3.xml><?xml version="1.0" encoding="utf-8"?>
<ds:datastoreItem xmlns:ds="http://schemas.openxmlformats.org/officeDocument/2006/customXml" ds:itemID="{0B9E682A-8211-4AB9-AA9A-3927D008C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65066-bf1a-4a22-b0b9-f4c879395839"/>
    <ds:schemaRef ds:uri="eabe2413-3d58-4aab-aa6f-8b1b2f874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as at 30 June 2023</dc:title>
  <dc:subject/>
  <dc:creator>J.Daykin-Weston</dc:creator>
  <cp:keywords/>
  <dc:description/>
  <cp:lastModifiedBy>Chris.Clarke</cp:lastModifiedBy>
  <cp:revision/>
  <dcterms:created xsi:type="dcterms:W3CDTF">2023-01-17T14:53:23Z</dcterms:created>
  <dcterms:modified xsi:type="dcterms:W3CDTF">2025-10-17T07:23:26Z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0x010100B9591A1739321F4799E81618745752E3</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ies>
</file>